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xr:revisionPtr revIDLastSave="0" documentId="8_{E1D6D029-F44D-4D8F-876E-5F77809B689F}" xr6:coauthVersionLast="45" xr6:coauthVersionMax="45" xr10:uidLastSave="{00000000-0000-0000-0000-000000000000}"/>
  <bookViews>
    <workbookView xWindow="-120" yWindow="-120" windowWidth="19440" windowHeight="12240" xr2:uid="{00000000-000D-0000-FFFF-FFFF00000000}"/>
  </bookViews>
  <sheets>
    <sheet name="MAGNITUDES" sheetId="1" r:id="rId1"/>
    <sheet name="RECURSOS" sheetId="7" state="hidden" r:id="rId2"/>
    <sheet name="CONSOLIDADO" sheetId="13" state="hidden" r:id="rId3"/>
    <sheet name="Hoja4" sheetId="9" state="hidden" r:id="rId4"/>
    <sheet name="METAS DE PRODUCTO" sheetId="11" state="hidden" r:id="rId5"/>
    <sheet name="0% cumplimiento" sheetId="10" state="hidden" r:id="rId6"/>
    <sheet name="Hoja3" sheetId="8" state="hidden" r:id="rId7"/>
    <sheet name="Hoja2" sheetId="5" state="hidden" r:id="rId8"/>
    <sheet name="Hoja1" sheetId="3" state="hidden" r:id="rId9"/>
    <sheet name="SDCRD" sheetId="2" state="hidden" r:id="rId10"/>
  </sheets>
  <definedNames>
    <definedName name="_xlnm._FilterDatabase" localSheetId="5" hidden="1">'0% cumplimiento'!$A$5:$JD$86</definedName>
    <definedName name="_xlnm._FilterDatabase" localSheetId="2" hidden="1">CONSOLIDADO!$A$5:$JE$50</definedName>
    <definedName name="_xlnm._FilterDatabase" localSheetId="0" hidden="1">MAGNITUDES!$A$5:$JA$95</definedName>
    <definedName name="_xlnm._FilterDatabase" localSheetId="4" hidden="1">'METAS DE PRODUCTO'!$A$5:$JJ$87</definedName>
    <definedName name="_xlnm._FilterDatabase" localSheetId="1" hidden="1">RECURSOS!$A$5:$JA$95</definedName>
    <definedName name="_xlnm._FilterDatabase" localSheetId="9" hidden="1">SDCRD!$A$5:$IN$33</definedName>
    <definedName name="_xlnm.Print_Area" localSheetId="5">'0% cumplimiento'!$A$1:$AG$86</definedName>
    <definedName name="_xlnm.Print_Area" localSheetId="2">CONSOLIDADO!$A$1:$AH$50</definedName>
    <definedName name="_xlnm.Print_Area" localSheetId="0">MAGNITUDES!$A$1:$AD$95</definedName>
    <definedName name="_xlnm.Print_Area" localSheetId="1">RECURSOS!$D$5:$AH$67</definedName>
    <definedName name="_xlnm.Print_Titles" localSheetId="5">'0% cumplimiento'!$5:$5</definedName>
    <definedName name="_xlnm.Print_Titles" localSheetId="2">CONSOLIDADO!$5:$5</definedName>
    <definedName name="_xlnm.Print_Titles" localSheetId="0">MAGNITUDES!$5:$5</definedName>
    <definedName name="_xlnm.Print_Titles" localSheetId="1">RECURSOS!$5:$5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6" i="1" l="1"/>
  <c r="AB95" i="1"/>
  <c r="AB45" i="1"/>
  <c r="AB42" i="1"/>
  <c r="AB14" i="1"/>
  <c r="AB11" i="1"/>
  <c r="AB10" i="1"/>
  <c r="AB9" i="1"/>
  <c r="AB8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4" i="1"/>
  <c r="AA26" i="1"/>
  <c r="AA27" i="1"/>
  <c r="AA28" i="1"/>
  <c r="AA29" i="1"/>
  <c r="AA30" i="1"/>
  <c r="AA31" i="1"/>
  <c r="AA32" i="1"/>
  <c r="AA33" i="1"/>
  <c r="AA36" i="1"/>
  <c r="AA37" i="1"/>
  <c r="AA42" i="1"/>
  <c r="AA43" i="1"/>
  <c r="AA45" i="1"/>
  <c r="AA46" i="1"/>
  <c r="AA47" i="1"/>
  <c r="AA48" i="1"/>
  <c r="AA49" i="1"/>
  <c r="AA50" i="1"/>
  <c r="AA51" i="1"/>
  <c r="AA52" i="1"/>
  <c r="AA53" i="1"/>
  <c r="AA55" i="1"/>
  <c r="AA57" i="1"/>
  <c r="AA58" i="1"/>
  <c r="AA59" i="1"/>
  <c r="AA60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6" i="1"/>
  <c r="AB24" i="1"/>
  <c r="AB36" i="1"/>
  <c r="AB37" i="1"/>
  <c r="AB43" i="1"/>
  <c r="AB52" i="1"/>
  <c r="AB53" i="1"/>
  <c r="AB67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1" i="1"/>
  <c r="AB92" i="1"/>
  <c r="AB93" i="1"/>
  <c r="AB94" i="1"/>
  <c r="X61" i="1" l="1"/>
  <c r="AB61" i="1" s="1"/>
  <c r="X95" i="1"/>
  <c r="X66" i="1"/>
  <c r="AB66" i="1" s="1"/>
  <c r="X47" i="1"/>
  <c r="AB47" i="1" s="1"/>
  <c r="X46" i="1"/>
  <c r="X45" i="1"/>
  <c r="X42" i="1"/>
  <c r="X32" i="1"/>
  <c r="X14" i="1"/>
  <c r="X12" i="1"/>
  <c r="AB12" i="1" s="1"/>
  <c r="X11" i="1"/>
  <c r="X10" i="1"/>
  <c r="X9" i="1"/>
  <c r="X8" i="1"/>
  <c r="X90" i="1"/>
  <c r="AB90" i="1" s="1"/>
  <c r="X73" i="1"/>
  <c r="AB73" i="1" s="1"/>
  <c r="X72" i="1"/>
  <c r="AB72" i="1" s="1"/>
  <c r="X71" i="1"/>
  <c r="AB71" i="1" s="1"/>
  <c r="X70" i="1"/>
  <c r="AB70" i="1" s="1"/>
  <c r="X69" i="1"/>
  <c r="AB69" i="1" s="1"/>
  <c r="X68" i="1"/>
  <c r="AB68" i="1" s="1"/>
  <c r="X65" i="1"/>
  <c r="AB65" i="1" s="1"/>
  <c r="X64" i="1"/>
  <c r="AB64" i="1" s="1"/>
  <c r="X63" i="1"/>
  <c r="AB63" i="1" s="1"/>
  <c r="X62" i="1"/>
  <c r="AB62" i="1" s="1"/>
  <c r="X60" i="1"/>
  <c r="AB60" i="1" s="1"/>
  <c r="X59" i="1"/>
  <c r="AB59" i="1" s="1"/>
  <c r="X58" i="1"/>
  <c r="AB58" i="1" s="1"/>
  <c r="X57" i="1"/>
  <c r="AB57" i="1" s="1"/>
  <c r="X56" i="1"/>
  <c r="AB56" i="1" s="1"/>
  <c r="X55" i="1"/>
  <c r="AB55" i="1" s="1"/>
  <c r="X54" i="1"/>
  <c r="AB54" i="1" s="1"/>
  <c r="X51" i="1"/>
  <c r="AB51" i="1" s="1"/>
  <c r="X50" i="1"/>
  <c r="AB50" i="1" s="1"/>
  <c r="X49" i="1"/>
  <c r="AB49" i="1" s="1"/>
  <c r="X48" i="1"/>
  <c r="AB48" i="1" s="1"/>
  <c r="X44" i="1"/>
  <c r="AB44" i="1" s="1"/>
  <c r="X41" i="1"/>
  <c r="AB41" i="1" s="1"/>
  <c r="X40" i="1"/>
  <c r="AB40" i="1" s="1"/>
  <c r="X39" i="1"/>
  <c r="AB39" i="1" s="1"/>
  <c r="X38" i="1"/>
  <c r="AB38" i="1" s="1"/>
  <c r="X35" i="1"/>
  <c r="AB35" i="1" s="1"/>
  <c r="X34" i="1"/>
  <c r="AB34" i="1" s="1"/>
  <c r="X33" i="1"/>
  <c r="AB33" i="1" s="1"/>
  <c r="X31" i="1"/>
  <c r="AB31" i="1" s="1"/>
  <c r="X30" i="1"/>
  <c r="AB30" i="1" s="1"/>
  <c r="X29" i="1"/>
  <c r="AB29" i="1" s="1"/>
  <c r="X28" i="1"/>
  <c r="AB28" i="1" s="1"/>
  <c r="X27" i="1"/>
  <c r="AB27" i="1" s="1"/>
  <c r="X25" i="1"/>
  <c r="AB25" i="1" s="1"/>
  <c r="X23" i="1"/>
  <c r="AB23" i="1" s="1"/>
  <c r="X22" i="1"/>
  <c r="AB22" i="1" s="1"/>
  <c r="X21" i="1"/>
  <c r="AB21" i="1" s="1"/>
  <c r="X20" i="1"/>
  <c r="AB20" i="1" s="1"/>
  <c r="X19" i="1"/>
  <c r="AB19" i="1" s="1"/>
  <c r="X18" i="1"/>
  <c r="AB18" i="1" s="1"/>
  <c r="X17" i="1"/>
  <c r="AB17" i="1" s="1"/>
  <c r="X16" i="1"/>
  <c r="AB16" i="1" s="1"/>
  <c r="X15" i="1"/>
  <c r="AB15" i="1" s="1"/>
  <c r="X13" i="1"/>
  <c r="AB13" i="1" s="1"/>
  <c r="X7" i="1"/>
  <c r="AB7" i="1" s="1"/>
  <c r="X6" i="1"/>
  <c r="AB6" i="1" s="1"/>
  <c r="W14" i="1"/>
  <c r="W10" i="1"/>
  <c r="W9" i="1"/>
  <c r="N9" i="1"/>
  <c r="L31" i="13"/>
  <c r="J31" i="13" s="1"/>
  <c r="G31" i="13" s="1"/>
  <c r="K31" i="13"/>
  <c r="AE30" i="13"/>
  <c r="AJ30" i="13" s="1"/>
  <c r="AC30" i="13"/>
  <c r="AB30" i="13"/>
  <c r="J30" i="13" s="1"/>
  <c r="G30" i="13" s="1"/>
  <c r="Z30" i="13"/>
  <c r="AI30" i="13" s="1"/>
  <c r="W30" i="13"/>
  <c r="U30" i="13"/>
  <c r="N30" i="13"/>
  <c r="L30" i="13"/>
  <c r="K30" i="13"/>
  <c r="AE15" i="13"/>
  <c r="AJ15" i="13" s="1"/>
  <c r="AC15" i="13"/>
  <c r="AB15" i="13"/>
  <c r="Z15" i="13"/>
  <c r="AI15" i="13" s="1"/>
  <c r="W15" i="13"/>
  <c r="Y15" i="13" s="1"/>
  <c r="U15" i="13"/>
  <c r="N15" i="13"/>
  <c r="T15" i="13" s="1"/>
  <c r="L15" i="13"/>
  <c r="K15" i="13"/>
  <c r="AE14" i="13"/>
  <c r="AJ14" i="13" s="1"/>
  <c r="AC14" i="13"/>
  <c r="AB14" i="13"/>
  <c r="Z14" i="13"/>
  <c r="AI14" i="13" s="1"/>
  <c r="W14" i="13"/>
  <c r="Y14" i="13" s="1"/>
  <c r="U14" i="13"/>
  <c r="N14" i="13"/>
  <c r="T14" i="13" s="1"/>
  <c r="L14" i="13"/>
  <c r="K14" i="13"/>
  <c r="AE27" i="13"/>
  <c r="AJ27" i="13" s="1"/>
  <c r="AC27" i="13"/>
  <c r="AB27" i="13"/>
  <c r="Z27" i="13"/>
  <c r="AI27" i="13" s="1"/>
  <c r="W27" i="13"/>
  <c r="Y27" i="13" s="1"/>
  <c r="U27" i="13"/>
  <c r="N27" i="13"/>
  <c r="P27" i="13" s="1"/>
  <c r="L27" i="13"/>
  <c r="K27" i="13"/>
  <c r="AE6" i="13"/>
  <c r="U6" i="13"/>
  <c r="N6" i="13"/>
  <c r="P6" i="13" s="1"/>
  <c r="L6" i="13"/>
  <c r="K6" i="13"/>
  <c r="AE25" i="13"/>
  <c r="AJ25" i="13" s="1"/>
  <c r="AC25" i="13"/>
  <c r="AB25" i="13"/>
  <c r="Z25" i="13"/>
  <c r="W25" i="13"/>
  <c r="Y25" i="13" s="1"/>
  <c r="U25" i="13"/>
  <c r="N25" i="13"/>
  <c r="T25" i="13" s="1"/>
  <c r="L25" i="13"/>
  <c r="K25" i="13"/>
  <c r="AE22" i="13"/>
  <c r="AJ22" i="13" s="1"/>
  <c r="AC22" i="13"/>
  <c r="AB22" i="13"/>
  <c r="Z22" i="13"/>
  <c r="AI22" i="13" s="1"/>
  <c r="W22" i="13"/>
  <c r="Y22" i="13" s="1"/>
  <c r="U22" i="13"/>
  <c r="N22" i="13"/>
  <c r="T22" i="13" s="1"/>
  <c r="L22" i="13"/>
  <c r="K22" i="13"/>
  <c r="AE20" i="13"/>
  <c r="AJ20" i="13" s="1"/>
  <c r="AC21" i="13"/>
  <c r="AB21" i="13"/>
  <c r="Z20" i="13"/>
  <c r="AI20" i="13" s="1"/>
  <c r="W20" i="13"/>
  <c r="Y20" i="13" s="1"/>
  <c r="U20" i="13"/>
  <c r="N20" i="13"/>
  <c r="P20" i="13" s="1"/>
  <c r="L20" i="13"/>
  <c r="K20" i="13"/>
  <c r="AB20" i="13"/>
  <c r="AC20" i="13"/>
  <c r="AC19" i="13"/>
  <c r="AD19" i="13" s="1"/>
  <c r="AC18" i="13"/>
  <c r="AD18" i="13" s="1"/>
  <c r="K15" i="1"/>
  <c r="AC6" i="13"/>
  <c r="AB6" i="13"/>
  <c r="Z6" i="13"/>
  <c r="W6" i="13"/>
  <c r="AM1048531" i="13"/>
  <c r="J1048456" i="13"/>
  <c r="AJ50" i="13"/>
  <c r="AI50" i="13"/>
  <c r="AD50" i="13"/>
  <c r="AA50" i="13"/>
  <c r="Y50" i="13"/>
  <c r="V50" i="13"/>
  <c r="T50" i="13"/>
  <c r="R50" i="13"/>
  <c r="P50" i="13"/>
  <c r="M50" i="13"/>
  <c r="J50" i="13"/>
  <c r="G50" i="13" s="1"/>
  <c r="AJ49" i="13"/>
  <c r="AI49" i="13"/>
  <c r="AK49" i="13" s="1"/>
  <c r="AD49" i="13"/>
  <c r="AA49" i="13"/>
  <c r="Y49" i="13"/>
  <c r="V49" i="13"/>
  <c r="T49" i="13"/>
  <c r="R49" i="13"/>
  <c r="P49" i="13"/>
  <c r="J49" i="13"/>
  <c r="G49" i="13" s="1"/>
  <c r="AJ48" i="13"/>
  <c r="AL48" i="13" s="1"/>
  <c r="AI48" i="13"/>
  <c r="AD48" i="13"/>
  <c r="AA48" i="13"/>
  <c r="Y48" i="13"/>
  <c r="V48" i="13"/>
  <c r="T48" i="13"/>
  <c r="R48" i="13"/>
  <c r="P48" i="13"/>
  <c r="M48" i="13"/>
  <c r="J48" i="13"/>
  <c r="AJ47" i="13"/>
  <c r="AI47" i="13"/>
  <c r="AD47" i="13"/>
  <c r="AA47" i="13"/>
  <c r="Y47" i="13"/>
  <c r="V47" i="13"/>
  <c r="T47" i="13"/>
  <c r="R47" i="13"/>
  <c r="P47" i="13"/>
  <c r="M47" i="13"/>
  <c r="J47" i="13"/>
  <c r="AJ46" i="13"/>
  <c r="AI46" i="13"/>
  <c r="AD46" i="13"/>
  <c r="AA46" i="13"/>
  <c r="Y46" i="13"/>
  <c r="V46" i="13"/>
  <c r="T46" i="13"/>
  <c r="R46" i="13"/>
  <c r="P46" i="13"/>
  <c r="M46" i="13"/>
  <c r="J46" i="13"/>
  <c r="AJ45" i="13"/>
  <c r="AI45" i="13"/>
  <c r="AK45" i="13" s="1"/>
  <c r="AD45" i="13"/>
  <c r="AA45" i="13"/>
  <c r="Y45" i="13"/>
  <c r="V45" i="13"/>
  <c r="T45" i="13"/>
  <c r="R45" i="13"/>
  <c r="P45" i="13"/>
  <c r="M45" i="13"/>
  <c r="J45" i="13"/>
  <c r="AJ44" i="13"/>
  <c r="AI44" i="13"/>
  <c r="AD44" i="13"/>
  <c r="AA44" i="13"/>
  <c r="Y44" i="13"/>
  <c r="V44" i="13"/>
  <c r="T44" i="13"/>
  <c r="R44" i="13"/>
  <c r="P44" i="13"/>
  <c r="M44" i="13"/>
  <c r="J44" i="13"/>
  <c r="AJ43" i="13"/>
  <c r="AI43" i="13"/>
  <c r="AD43" i="13"/>
  <c r="AA43" i="13"/>
  <c r="Y43" i="13"/>
  <c r="V43" i="13"/>
  <c r="T43" i="13"/>
  <c r="R43" i="13"/>
  <c r="P43" i="13"/>
  <c r="M43" i="13"/>
  <c r="G43" i="13"/>
  <c r="AJ42" i="13"/>
  <c r="AI42" i="13"/>
  <c r="AD42" i="13"/>
  <c r="AA42" i="13"/>
  <c r="Y42" i="13"/>
  <c r="V42" i="13"/>
  <c r="T42" i="13"/>
  <c r="R42" i="13"/>
  <c r="P42" i="13"/>
  <c r="M42" i="13"/>
  <c r="J42" i="13"/>
  <c r="G42" i="13" s="1"/>
  <c r="AJ41" i="13"/>
  <c r="AI41" i="13"/>
  <c r="AD41" i="13"/>
  <c r="AA41" i="13"/>
  <c r="Y41" i="13"/>
  <c r="V41" i="13"/>
  <c r="T41" i="13"/>
  <c r="R41" i="13"/>
  <c r="P41" i="13"/>
  <c r="M41" i="13"/>
  <c r="J41" i="13"/>
  <c r="G41" i="13" s="1"/>
  <c r="AJ40" i="13"/>
  <c r="AI40" i="13"/>
  <c r="AD40" i="13"/>
  <c r="AA40" i="13"/>
  <c r="V40" i="13"/>
  <c r="T40" i="13"/>
  <c r="R40" i="13"/>
  <c r="P40" i="13"/>
  <c r="M40" i="13"/>
  <c r="J40" i="13"/>
  <c r="G40" i="13"/>
  <c r="AJ39" i="13"/>
  <c r="AI39" i="13"/>
  <c r="AK39" i="13" s="1"/>
  <c r="AD39" i="13"/>
  <c r="AA39" i="13"/>
  <c r="Y39" i="13"/>
  <c r="V39" i="13"/>
  <c r="T39" i="13"/>
  <c r="R39" i="13"/>
  <c r="P39" i="13"/>
  <c r="M39" i="13"/>
  <c r="J39" i="13"/>
  <c r="G39" i="13" s="1"/>
  <c r="AJ38" i="13"/>
  <c r="AI38" i="13"/>
  <c r="AD38" i="13"/>
  <c r="AA38" i="13"/>
  <c r="Y38" i="13"/>
  <c r="V38" i="13"/>
  <c r="T38" i="13"/>
  <c r="R38" i="13"/>
  <c r="P38" i="13"/>
  <c r="M38" i="13"/>
  <c r="J38" i="13"/>
  <c r="G38" i="13" s="1"/>
  <c r="AJ37" i="13"/>
  <c r="AI37" i="13"/>
  <c r="AK37" i="13" s="1"/>
  <c r="AD37" i="13"/>
  <c r="AA37" i="13"/>
  <c r="Y37" i="13"/>
  <c r="V37" i="13"/>
  <c r="T37" i="13"/>
  <c r="R37" i="13"/>
  <c r="P37" i="13"/>
  <c r="M37" i="13"/>
  <c r="J37" i="13"/>
  <c r="G37" i="13" s="1"/>
  <c r="AJ36" i="13"/>
  <c r="AL36" i="13" s="1"/>
  <c r="AI36" i="13"/>
  <c r="AD36" i="13"/>
  <c r="AA36" i="13"/>
  <c r="Y36" i="13"/>
  <c r="V36" i="13"/>
  <c r="T36" i="13"/>
  <c r="R36" i="13"/>
  <c r="P36" i="13"/>
  <c r="M36" i="13"/>
  <c r="J36" i="13"/>
  <c r="G36" i="13" s="1"/>
  <c r="AJ35" i="13"/>
  <c r="AI35" i="13"/>
  <c r="AK35" i="13" s="1"/>
  <c r="AD35" i="13"/>
  <c r="AA35" i="13"/>
  <c r="Y35" i="13"/>
  <c r="V35" i="13"/>
  <c r="T35" i="13"/>
  <c r="R35" i="13"/>
  <c r="P35" i="13"/>
  <c r="M35" i="13"/>
  <c r="J35" i="13"/>
  <c r="G35" i="13" s="1"/>
  <c r="AJ34" i="13"/>
  <c r="AK34" i="13" s="1"/>
  <c r="AI34" i="13"/>
  <c r="AD34" i="13"/>
  <c r="AA34" i="13"/>
  <c r="Y34" i="13"/>
  <c r="V34" i="13"/>
  <c r="T34" i="13"/>
  <c r="R34" i="13"/>
  <c r="P34" i="13"/>
  <c r="M34" i="13"/>
  <c r="J34" i="13"/>
  <c r="G34" i="13" s="1"/>
  <c r="AJ33" i="13"/>
  <c r="AI33" i="13"/>
  <c r="AD33" i="13"/>
  <c r="AA33" i="13"/>
  <c r="Y33" i="13"/>
  <c r="V33" i="13"/>
  <c r="T33" i="13"/>
  <c r="R33" i="13"/>
  <c r="P33" i="13"/>
  <c r="J33" i="13"/>
  <c r="G33" i="13" s="1"/>
  <c r="AJ32" i="13"/>
  <c r="AI32" i="13"/>
  <c r="AD32" i="13"/>
  <c r="AA32" i="13"/>
  <c r="Y32" i="13"/>
  <c r="P32" i="13"/>
  <c r="J32" i="13"/>
  <c r="G32" i="13" s="1"/>
  <c r="AJ31" i="13"/>
  <c r="AI31" i="13"/>
  <c r="AD31" i="13"/>
  <c r="AA31" i="13"/>
  <c r="Y31" i="13"/>
  <c r="V31" i="13"/>
  <c r="T31" i="13"/>
  <c r="R31" i="13"/>
  <c r="P31" i="13"/>
  <c r="F31" i="13"/>
  <c r="AJ29" i="13"/>
  <c r="AI29" i="13"/>
  <c r="AA29" i="13"/>
  <c r="V29" i="13"/>
  <c r="T29" i="13"/>
  <c r="R29" i="13"/>
  <c r="M29" i="13"/>
  <c r="J29" i="13"/>
  <c r="G29" i="13" s="1"/>
  <c r="AJ28" i="13"/>
  <c r="AL28" i="13" s="1"/>
  <c r="AI28" i="13"/>
  <c r="AD28" i="13"/>
  <c r="AA28" i="13"/>
  <c r="Y28" i="13"/>
  <c r="V28" i="13"/>
  <c r="T28" i="13"/>
  <c r="R28" i="13"/>
  <c r="P28" i="13"/>
  <c r="M28" i="13"/>
  <c r="J28" i="13"/>
  <c r="G28" i="13" s="1"/>
  <c r="G27" i="13"/>
  <c r="AJ26" i="13"/>
  <c r="AL26" i="13" s="1"/>
  <c r="AI26" i="13"/>
  <c r="AD26" i="13"/>
  <c r="AA26" i="13"/>
  <c r="Y26" i="13"/>
  <c r="V26" i="13"/>
  <c r="T26" i="13"/>
  <c r="R26" i="13"/>
  <c r="P26" i="13"/>
  <c r="M26" i="13"/>
  <c r="J26" i="13"/>
  <c r="G26" i="13" s="1"/>
  <c r="AJ24" i="13"/>
  <c r="AI24" i="13"/>
  <c r="AD24" i="13"/>
  <c r="AA24" i="13"/>
  <c r="Y24" i="13"/>
  <c r="V24" i="13"/>
  <c r="T24" i="13"/>
  <c r="R24" i="13"/>
  <c r="P24" i="13"/>
  <c r="M24" i="13"/>
  <c r="G24" i="13"/>
  <c r="AJ23" i="13"/>
  <c r="AI23" i="13"/>
  <c r="AD23" i="13"/>
  <c r="AA23" i="13"/>
  <c r="Y23" i="13"/>
  <c r="V23" i="13"/>
  <c r="T23" i="13"/>
  <c r="R23" i="13"/>
  <c r="P23" i="13"/>
  <c r="G23" i="13"/>
  <c r="AJ21" i="13"/>
  <c r="AI21" i="13"/>
  <c r="AK21" i="13" s="1"/>
  <c r="AA21" i="13"/>
  <c r="Y21" i="13"/>
  <c r="R21" i="13"/>
  <c r="P21" i="13"/>
  <c r="M21" i="13"/>
  <c r="J21" i="13"/>
  <c r="G21" i="13" s="1"/>
  <c r="AJ19" i="13"/>
  <c r="AI19" i="13"/>
  <c r="AL19" i="13" s="1"/>
  <c r="AA19" i="13"/>
  <c r="Y19" i="13"/>
  <c r="V19" i="13"/>
  <c r="T19" i="13"/>
  <c r="R19" i="13"/>
  <c r="P19" i="13"/>
  <c r="M19" i="13"/>
  <c r="J19" i="13"/>
  <c r="G19" i="13" s="1"/>
  <c r="AJ18" i="13"/>
  <c r="AK18" i="13" s="1"/>
  <c r="AI18" i="13"/>
  <c r="AA18" i="13"/>
  <c r="Y18" i="13"/>
  <c r="V18" i="13"/>
  <c r="T18" i="13"/>
  <c r="R18" i="13"/>
  <c r="P18" i="13"/>
  <c r="M18" i="13"/>
  <c r="G18" i="13"/>
  <c r="AJ17" i="13"/>
  <c r="AI17" i="13"/>
  <c r="AD17" i="13"/>
  <c r="AA17" i="13"/>
  <c r="Y17" i="13"/>
  <c r="V17" i="13"/>
  <c r="T17" i="13"/>
  <c r="R17" i="13"/>
  <c r="P17" i="13"/>
  <c r="M17" i="13"/>
  <c r="J17" i="13"/>
  <c r="G17" i="13" s="1"/>
  <c r="AJ16" i="13"/>
  <c r="AK16" i="13" s="1"/>
  <c r="AI16" i="13"/>
  <c r="AD16" i="13"/>
  <c r="AA16" i="13"/>
  <c r="Y16" i="13"/>
  <c r="V16" i="13"/>
  <c r="T16" i="13"/>
  <c r="R16" i="13"/>
  <c r="P16" i="13"/>
  <c r="M16" i="13"/>
  <c r="J16" i="13"/>
  <c r="G16" i="13" s="1"/>
  <c r="AJ13" i="13"/>
  <c r="AI13" i="13"/>
  <c r="AD13" i="13"/>
  <c r="AA13" i="13"/>
  <c r="Y13" i="13"/>
  <c r="V13" i="13"/>
  <c r="T13" i="13"/>
  <c r="R13" i="13"/>
  <c r="P13" i="13"/>
  <c r="M13" i="13"/>
  <c r="J13" i="13"/>
  <c r="G13" i="13" s="1"/>
  <c r="AJ12" i="13"/>
  <c r="AI12" i="13"/>
  <c r="AD12" i="13"/>
  <c r="AA12" i="13"/>
  <c r="Y12" i="13"/>
  <c r="V12" i="13"/>
  <c r="T12" i="13"/>
  <c r="R12" i="13"/>
  <c r="P12" i="13"/>
  <c r="J12" i="13"/>
  <c r="G12" i="13" s="1"/>
  <c r="AJ11" i="13"/>
  <c r="AL11" i="13" s="1"/>
  <c r="AI11" i="13"/>
  <c r="AD11" i="13"/>
  <c r="AA11" i="13"/>
  <c r="V11" i="13"/>
  <c r="T11" i="13"/>
  <c r="R11" i="13"/>
  <c r="P11" i="13"/>
  <c r="J11" i="13"/>
  <c r="G11" i="13" s="1"/>
  <c r="AJ10" i="13"/>
  <c r="AI10" i="13"/>
  <c r="AD10" i="13"/>
  <c r="AA10" i="13"/>
  <c r="Y10" i="13"/>
  <c r="V10" i="13"/>
  <c r="T10" i="13"/>
  <c r="R10" i="13"/>
  <c r="P10" i="13"/>
  <c r="J10" i="13"/>
  <c r="G10" i="13"/>
  <c r="AJ9" i="13"/>
  <c r="AI9" i="13"/>
  <c r="AA9" i="13"/>
  <c r="Y9" i="13"/>
  <c r="V9" i="13"/>
  <c r="T9" i="13"/>
  <c r="R9" i="13"/>
  <c r="M9" i="13"/>
  <c r="J9" i="13"/>
  <c r="G9" i="13"/>
  <c r="AJ8" i="13"/>
  <c r="AI8" i="13"/>
  <c r="AL8" i="13" s="1"/>
  <c r="AA8" i="13"/>
  <c r="Y8" i="13"/>
  <c r="V8" i="13"/>
  <c r="T8" i="13"/>
  <c r="R8" i="13"/>
  <c r="M8" i="13"/>
  <c r="J8" i="13"/>
  <c r="G8" i="13"/>
  <c r="AJ7" i="13"/>
  <c r="AI7" i="13"/>
  <c r="Y7" i="13"/>
  <c r="V7" i="13"/>
  <c r="R7" i="13"/>
  <c r="P7" i="13"/>
  <c r="M7" i="13"/>
  <c r="J7" i="13"/>
  <c r="AL37" i="13"/>
  <c r="AL34" i="13"/>
  <c r="AL45" i="13"/>
  <c r="AL10" i="13"/>
  <c r="AK19" i="13"/>
  <c r="AL38" i="13"/>
  <c r="AL18" i="13"/>
  <c r="AK38" i="13"/>
  <c r="AL35" i="13"/>
  <c r="AL39" i="13"/>
  <c r="AL50" i="13"/>
  <c r="AK40" i="13"/>
  <c r="AK36" i="13"/>
  <c r="M6" i="7"/>
  <c r="M7" i="7"/>
  <c r="M8" i="7"/>
  <c r="M9" i="7"/>
  <c r="M10" i="7"/>
  <c r="M11" i="7"/>
  <c r="G11" i="7" s="1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N82" i="7" s="1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L81" i="7"/>
  <c r="N81" i="7" s="1"/>
  <c r="Q81" i="7"/>
  <c r="T81" i="7"/>
  <c r="W81" i="7"/>
  <c r="Z81" i="7"/>
  <c r="AC81" i="7"/>
  <c r="AD81" i="7"/>
  <c r="L82" i="7"/>
  <c r="Q82" i="7"/>
  <c r="T82" i="7"/>
  <c r="W82" i="7"/>
  <c r="Z82" i="7"/>
  <c r="AC82" i="7"/>
  <c r="AD82" i="7"/>
  <c r="L83" i="7"/>
  <c r="Q83" i="7"/>
  <c r="T83" i="7"/>
  <c r="W83" i="7"/>
  <c r="Z83" i="7"/>
  <c r="AC83" i="7"/>
  <c r="AD83" i="7"/>
  <c r="L84" i="7"/>
  <c r="Q84" i="7"/>
  <c r="T84" i="7"/>
  <c r="W84" i="7"/>
  <c r="Z84" i="7"/>
  <c r="AC84" i="7"/>
  <c r="AD84" i="7"/>
  <c r="L85" i="7"/>
  <c r="N85" i="7" s="1"/>
  <c r="Q85" i="7"/>
  <c r="T85" i="7"/>
  <c r="W85" i="7"/>
  <c r="Z85" i="7"/>
  <c r="AC85" i="7"/>
  <c r="AD85" i="7"/>
  <c r="L86" i="7"/>
  <c r="Q86" i="7"/>
  <c r="T86" i="7"/>
  <c r="W86" i="7"/>
  <c r="Z86" i="7"/>
  <c r="AC86" i="7"/>
  <c r="AD86" i="7"/>
  <c r="L87" i="7"/>
  <c r="Q87" i="7"/>
  <c r="T87" i="7"/>
  <c r="W87" i="7"/>
  <c r="Z87" i="7"/>
  <c r="AC87" i="7"/>
  <c r="AD87" i="7"/>
  <c r="AC7" i="7"/>
  <c r="AC8" i="7"/>
  <c r="AC9" i="7"/>
  <c r="AC10" i="7"/>
  <c r="AC11" i="7"/>
  <c r="AC12" i="7"/>
  <c r="AC13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5" i="7"/>
  <c r="AC36" i="7"/>
  <c r="AC37" i="7"/>
  <c r="AC38" i="7"/>
  <c r="AC39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7" i="7"/>
  <c r="AC68" i="7"/>
  <c r="AC69" i="7"/>
  <c r="AC70" i="7"/>
  <c r="AC71" i="7"/>
  <c r="AC72" i="7"/>
  <c r="AC73" i="7"/>
  <c r="AC74" i="7"/>
  <c r="AC75" i="7"/>
  <c r="AC76" i="7"/>
  <c r="AC77" i="7"/>
  <c r="AC78" i="7"/>
  <c r="AC79" i="7"/>
  <c r="AC80" i="7"/>
  <c r="AC88" i="7"/>
  <c r="AC89" i="7"/>
  <c r="AC90" i="7"/>
  <c r="AC91" i="7"/>
  <c r="AC92" i="7"/>
  <c r="AC93" i="7"/>
  <c r="AC94" i="7"/>
  <c r="AC95" i="7"/>
  <c r="AC6" i="7"/>
  <c r="Z8" i="7"/>
  <c r="Z9" i="7"/>
  <c r="Z10" i="7"/>
  <c r="Z11" i="7"/>
  <c r="Z12" i="7"/>
  <c r="Z13" i="7"/>
  <c r="Z14" i="7"/>
  <c r="Z15" i="7"/>
  <c r="Z16" i="7"/>
  <c r="Z18" i="7"/>
  <c r="Z19" i="7"/>
  <c r="Z20" i="7"/>
  <c r="Z22" i="7"/>
  <c r="Z23" i="7"/>
  <c r="Z24" i="7"/>
  <c r="Z25" i="7"/>
  <c r="Z26" i="7"/>
  <c r="Z27" i="7"/>
  <c r="Z28" i="7"/>
  <c r="Z29" i="7"/>
  <c r="Z30" i="7"/>
  <c r="Z31" i="7"/>
  <c r="Z32" i="7"/>
  <c r="Z33" i="7"/>
  <c r="Z34" i="7"/>
  <c r="Z35" i="7"/>
  <c r="Z36" i="7"/>
  <c r="Z37" i="7"/>
  <c r="Z38" i="7"/>
  <c r="Z39" i="7"/>
  <c r="Z40" i="7"/>
  <c r="Z41" i="7"/>
  <c r="Z42" i="7"/>
  <c r="Z43" i="7"/>
  <c r="Z44" i="7"/>
  <c r="Z45" i="7"/>
  <c r="Z46" i="7"/>
  <c r="Z48" i="7"/>
  <c r="Z49" i="7"/>
  <c r="Z50" i="7"/>
  <c r="Z51" i="7"/>
  <c r="Z52" i="7"/>
  <c r="Z53" i="7"/>
  <c r="Z54" i="7"/>
  <c r="Z55" i="7"/>
  <c r="Z56" i="7"/>
  <c r="Z57" i="7"/>
  <c r="Z58" i="7"/>
  <c r="Z59" i="7"/>
  <c r="Z60" i="7"/>
  <c r="Z61" i="7"/>
  <c r="Z62" i="7"/>
  <c r="Z63" i="7"/>
  <c r="Z64" i="7"/>
  <c r="Z65" i="7"/>
  <c r="Z66" i="7"/>
  <c r="Z67" i="7"/>
  <c r="Z68" i="7"/>
  <c r="Z69" i="7"/>
  <c r="Z70" i="7"/>
  <c r="Z71" i="7"/>
  <c r="Z72" i="7"/>
  <c r="Z73" i="7"/>
  <c r="Z74" i="7"/>
  <c r="Z75" i="7"/>
  <c r="Z76" i="7"/>
  <c r="Z77" i="7"/>
  <c r="Z78" i="7"/>
  <c r="Z79" i="7"/>
  <c r="Z80" i="7"/>
  <c r="Z88" i="7"/>
  <c r="Z89" i="7"/>
  <c r="Z90" i="7"/>
  <c r="Z91" i="7"/>
  <c r="Z92" i="7"/>
  <c r="Z93" i="7"/>
  <c r="Z94" i="7"/>
  <c r="Z95" i="7"/>
  <c r="Z6" i="7"/>
  <c r="N84" i="7"/>
  <c r="N83" i="7"/>
  <c r="AD47" i="7"/>
  <c r="Q47" i="7"/>
  <c r="T47" i="7"/>
  <c r="W47" i="7"/>
  <c r="L47" i="7"/>
  <c r="W7" i="1"/>
  <c r="W11" i="1"/>
  <c r="W12" i="1"/>
  <c r="W13" i="1"/>
  <c r="W15" i="1"/>
  <c r="W16" i="1"/>
  <c r="W17" i="1"/>
  <c r="W18" i="1"/>
  <c r="W19" i="1"/>
  <c r="W20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6" i="1"/>
  <c r="K69" i="1"/>
  <c r="K50" i="1"/>
  <c r="K44" i="1"/>
  <c r="G43" i="1" s="1"/>
  <c r="K38" i="1"/>
  <c r="K28" i="1"/>
  <c r="K22" i="1"/>
  <c r="K18" i="1"/>
  <c r="K7" i="1"/>
  <c r="K70" i="1"/>
  <c r="K54" i="1"/>
  <c r="K40" i="1"/>
  <c r="K34" i="1"/>
  <c r="K30" i="1"/>
  <c r="K23" i="1"/>
  <c r="K19" i="1"/>
  <c r="K47" i="1"/>
  <c r="K90" i="1"/>
  <c r="G88" i="1" s="1"/>
  <c r="K72" i="1"/>
  <c r="K55" i="1"/>
  <c r="K16" i="1"/>
  <c r="K73" i="1"/>
  <c r="G73" i="1" s="1"/>
  <c r="K60" i="1"/>
  <c r="G60" i="1" s="1"/>
  <c r="K59" i="1"/>
  <c r="G59" i="1" s="1"/>
  <c r="K41" i="1"/>
  <c r="K35" i="1"/>
  <c r="K31" i="1"/>
  <c r="K21" i="1"/>
  <c r="K17" i="1"/>
  <c r="K71" i="1"/>
  <c r="K58" i="1"/>
  <c r="G58" i="1" s="1"/>
  <c r="K57" i="1"/>
  <c r="G57" i="1" s="1"/>
  <c r="K56" i="1"/>
  <c r="K48" i="1"/>
  <c r="AL48" i="11" s="1"/>
  <c r="K39" i="1"/>
  <c r="K29" i="1"/>
  <c r="K25" i="1"/>
  <c r="G25" i="1" s="1"/>
  <c r="AF49" i="1"/>
  <c r="AE49" i="1"/>
  <c r="K49" i="1"/>
  <c r="K81" i="1"/>
  <c r="AF87" i="1"/>
  <c r="AE87" i="1"/>
  <c r="K87" i="1"/>
  <c r="AF86" i="1"/>
  <c r="AE86" i="1"/>
  <c r="K86" i="1"/>
  <c r="AF85" i="1"/>
  <c r="AE85" i="1"/>
  <c r="K85" i="1"/>
  <c r="AF84" i="1"/>
  <c r="AE84" i="1"/>
  <c r="K84" i="1"/>
  <c r="AF83" i="1"/>
  <c r="AE83" i="1"/>
  <c r="K83" i="1"/>
  <c r="AF82" i="1"/>
  <c r="AE82" i="1"/>
  <c r="K82" i="1"/>
  <c r="AF81" i="1"/>
  <c r="AE81" i="1"/>
  <c r="AF92" i="1"/>
  <c r="AE92" i="1"/>
  <c r="AF91" i="1"/>
  <c r="AE91" i="1"/>
  <c r="AF90" i="1"/>
  <c r="AE90" i="1"/>
  <c r="AF89" i="1"/>
  <c r="AE89" i="1"/>
  <c r="AF88" i="1"/>
  <c r="AE88" i="1"/>
  <c r="AF80" i="1"/>
  <c r="AH80" i="1" s="1"/>
  <c r="AE80" i="1"/>
  <c r="AF79" i="1"/>
  <c r="AE79" i="1"/>
  <c r="AF78" i="1"/>
  <c r="AE78" i="1"/>
  <c r="AF77" i="1"/>
  <c r="AE77" i="1"/>
  <c r="AF76" i="1"/>
  <c r="AH76" i="1" s="1"/>
  <c r="AE76" i="1"/>
  <c r="AF75" i="1"/>
  <c r="AE75" i="1"/>
  <c r="AF74" i="1"/>
  <c r="AE74" i="1"/>
  <c r="AF73" i="1"/>
  <c r="AE73" i="1"/>
  <c r="AF72" i="1"/>
  <c r="AE72" i="1"/>
  <c r="AF71" i="1"/>
  <c r="AE71" i="1"/>
  <c r="AF70" i="1"/>
  <c r="AE70" i="1"/>
  <c r="AF69" i="1"/>
  <c r="AE69" i="1"/>
  <c r="AF68" i="1"/>
  <c r="AE68" i="1"/>
  <c r="AF67" i="1"/>
  <c r="AE67" i="1"/>
  <c r="AF66" i="1"/>
  <c r="AE66" i="1"/>
  <c r="AF65" i="1"/>
  <c r="AE65" i="1"/>
  <c r="AF64" i="1"/>
  <c r="AE64" i="1"/>
  <c r="AF63" i="1"/>
  <c r="AE63" i="1"/>
  <c r="AF62" i="1"/>
  <c r="AE62" i="1"/>
  <c r="AF61" i="1"/>
  <c r="AE61" i="1"/>
  <c r="AF60" i="1"/>
  <c r="AG60" i="1" s="1"/>
  <c r="AE60" i="1"/>
  <c r="AF59" i="1"/>
  <c r="AE59" i="1"/>
  <c r="AF58" i="1"/>
  <c r="AE58" i="1"/>
  <c r="AF57" i="1"/>
  <c r="AE57" i="1"/>
  <c r="AF56" i="1"/>
  <c r="AE56" i="1"/>
  <c r="AF55" i="1"/>
  <c r="AE55" i="1"/>
  <c r="AF54" i="1"/>
  <c r="AE54" i="1"/>
  <c r="AF53" i="1"/>
  <c r="AE53" i="1"/>
  <c r="AF52" i="1"/>
  <c r="AE52" i="1"/>
  <c r="AF51" i="1"/>
  <c r="AE51" i="1"/>
  <c r="AF50" i="1"/>
  <c r="AE50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95" i="1"/>
  <c r="AE95" i="1"/>
  <c r="AF94" i="1"/>
  <c r="AE94" i="1"/>
  <c r="AF93" i="1"/>
  <c r="AE93" i="1"/>
  <c r="AF42" i="1"/>
  <c r="AH42" i="1" s="1"/>
  <c r="AE42" i="1"/>
  <c r="AF41" i="1"/>
  <c r="AE41" i="1"/>
  <c r="AF40" i="1"/>
  <c r="AE40" i="1"/>
  <c r="AF39" i="1"/>
  <c r="AE39" i="1"/>
  <c r="AF38" i="1"/>
  <c r="AH38" i="1" s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AF9" i="1"/>
  <c r="AE9" i="1"/>
  <c r="AF8" i="1"/>
  <c r="AE8" i="1"/>
  <c r="AF6" i="1"/>
  <c r="AE6" i="1"/>
  <c r="K6" i="1"/>
  <c r="K68" i="1"/>
  <c r="K65" i="1"/>
  <c r="G65" i="1" s="1"/>
  <c r="K64" i="1"/>
  <c r="G64" i="1" s="1"/>
  <c r="K63" i="1"/>
  <c r="G63" i="1" s="1"/>
  <c r="K62" i="1"/>
  <c r="G62" i="1" s="1"/>
  <c r="K51" i="1"/>
  <c r="K27" i="1"/>
  <c r="G27" i="1" s="1"/>
  <c r="K20" i="1"/>
  <c r="K13" i="1"/>
  <c r="G13" i="1" s="1"/>
  <c r="K33" i="1"/>
  <c r="AL7" i="11"/>
  <c r="AM7" i="11" s="1"/>
  <c r="AL8" i="11"/>
  <c r="AM8" i="11" s="1"/>
  <c r="AL9" i="11"/>
  <c r="AM9" i="11" s="1"/>
  <c r="AL10" i="11"/>
  <c r="AM10" i="11" s="1"/>
  <c r="AL11" i="11"/>
  <c r="AM11" i="11" s="1"/>
  <c r="AL12" i="11"/>
  <c r="AM12" i="11" s="1"/>
  <c r="AL13" i="11"/>
  <c r="AM13" i="11" s="1"/>
  <c r="AL14" i="11"/>
  <c r="AM14" i="11" s="1"/>
  <c r="AL15" i="11"/>
  <c r="AL16" i="11"/>
  <c r="AL17" i="11"/>
  <c r="AL18" i="11"/>
  <c r="AL19" i="11"/>
  <c r="AL20" i="11"/>
  <c r="AL21" i="11"/>
  <c r="AL22" i="11"/>
  <c r="AL23" i="11"/>
  <c r="AL24" i="11"/>
  <c r="AM24" i="11" s="1"/>
  <c r="AL25" i="11"/>
  <c r="AM25" i="11" s="1"/>
  <c r="AL26" i="11"/>
  <c r="AM26" i="11" s="1"/>
  <c r="AL27" i="11"/>
  <c r="AM27" i="11" s="1"/>
  <c r="AL28" i="11"/>
  <c r="AL29" i="11"/>
  <c r="AL30" i="11"/>
  <c r="AL31" i="11"/>
  <c r="AL32" i="11"/>
  <c r="AM32" i="11" s="1"/>
  <c r="AL33" i="11"/>
  <c r="AL34" i="11"/>
  <c r="AL35" i="11"/>
  <c r="AL36" i="11"/>
  <c r="AM36" i="11" s="1"/>
  <c r="AL37" i="11"/>
  <c r="AM37" i="11" s="1"/>
  <c r="AL38" i="11"/>
  <c r="AL39" i="11"/>
  <c r="AL40" i="11"/>
  <c r="AL41" i="11"/>
  <c r="AL42" i="11"/>
  <c r="AM42" i="11" s="1"/>
  <c r="AL43" i="11"/>
  <c r="AL44" i="11"/>
  <c r="AM44" i="11" s="1"/>
  <c r="AL45" i="11"/>
  <c r="AM45" i="11" s="1"/>
  <c r="AL46" i="11"/>
  <c r="AM46" i="11" s="1"/>
  <c r="AL47" i="11"/>
  <c r="AL49" i="11"/>
  <c r="AL50" i="11"/>
  <c r="AL51" i="11"/>
  <c r="AL52" i="11"/>
  <c r="AL53" i="11"/>
  <c r="AL54" i="11"/>
  <c r="AL55" i="11"/>
  <c r="AM55" i="11" s="1"/>
  <c r="AL56" i="11"/>
  <c r="AM56" i="11" s="1"/>
  <c r="AL57" i="11"/>
  <c r="AM57" i="11" s="1"/>
  <c r="AL58" i="11"/>
  <c r="AM58" i="11" s="1"/>
  <c r="AL59" i="11"/>
  <c r="AM59" i="11" s="1"/>
  <c r="AL60" i="11"/>
  <c r="AM60" i="11" s="1"/>
  <c r="AL61" i="11"/>
  <c r="AM61" i="11" s="1"/>
  <c r="AL62" i="11"/>
  <c r="AM62" i="11" s="1"/>
  <c r="AL63" i="11"/>
  <c r="AM63" i="11" s="1"/>
  <c r="AL64" i="11"/>
  <c r="AM64" i="11" s="1"/>
  <c r="AL65" i="11"/>
  <c r="AM65" i="11" s="1"/>
  <c r="AL66" i="11"/>
  <c r="AM66" i="11" s="1"/>
  <c r="AL67" i="11"/>
  <c r="AL68" i="11"/>
  <c r="AL69" i="11"/>
  <c r="AL70" i="11"/>
  <c r="AL71" i="11"/>
  <c r="AL72" i="11"/>
  <c r="AM72" i="11" s="1"/>
  <c r="AL6" i="11"/>
  <c r="AM6" i="11" s="1"/>
  <c r="AJ7" i="11"/>
  <c r="AK7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K13" i="11" s="1"/>
  <c r="AJ14" i="11"/>
  <c r="AK14" i="11" s="1"/>
  <c r="AJ15" i="11"/>
  <c r="AJ16" i="11"/>
  <c r="AJ17" i="11"/>
  <c r="AJ18" i="11"/>
  <c r="AJ19" i="11"/>
  <c r="AJ20" i="11"/>
  <c r="AJ21" i="11"/>
  <c r="AJ22" i="11"/>
  <c r="AJ23" i="11"/>
  <c r="AJ25" i="11"/>
  <c r="AK25" i="11" s="1"/>
  <c r="AJ26" i="11"/>
  <c r="AK26" i="11" s="1"/>
  <c r="AJ27" i="11"/>
  <c r="AK27" i="11" s="1"/>
  <c r="AJ28" i="11"/>
  <c r="AJ29" i="11"/>
  <c r="AJ30" i="11"/>
  <c r="AJ31" i="11"/>
  <c r="AJ32" i="11"/>
  <c r="AK32" i="11" s="1"/>
  <c r="AJ33" i="11"/>
  <c r="AJ34" i="11"/>
  <c r="AJ35" i="11"/>
  <c r="AJ36" i="11"/>
  <c r="AK36" i="11" s="1"/>
  <c r="AJ37" i="11"/>
  <c r="AK37" i="11" s="1"/>
  <c r="AJ38" i="11"/>
  <c r="AJ39" i="11"/>
  <c r="AJ40" i="11"/>
  <c r="AJ41" i="11"/>
  <c r="AJ42" i="11"/>
  <c r="AK42" i="11" s="1"/>
  <c r="AJ43" i="11"/>
  <c r="AJ45" i="11"/>
  <c r="AK45" i="11" s="1"/>
  <c r="AJ46" i="11"/>
  <c r="AK46" i="11" s="1"/>
  <c r="AJ47" i="11"/>
  <c r="AJ48" i="11"/>
  <c r="AJ49" i="11"/>
  <c r="AJ50" i="11"/>
  <c r="AJ53" i="11"/>
  <c r="AJ54" i="11"/>
  <c r="AJ55" i="11"/>
  <c r="AK55" i="11" s="1"/>
  <c r="AJ56" i="11"/>
  <c r="AK56" i="11" s="1"/>
  <c r="AJ57" i="11"/>
  <c r="AK57" i="11" s="1"/>
  <c r="AJ58" i="11"/>
  <c r="AK58" i="11" s="1"/>
  <c r="AJ59" i="11"/>
  <c r="AK59" i="11" s="1"/>
  <c r="AJ60" i="11"/>
  <c r="AK60" i="11" s="1"/>
  <c r="AJ61" i="11"/>
  <c r="AK61" i="11" s="1"/>
  <c r="AJ62" i="11"/>
  <c r="AK62" i="11" s="1"/>
  <c r="AJ63" i="11"/>
  <c r="AK63" i="11" s="1"/>
  <c r="AJ64" i="11"/>
  <c r="AK64" i="11" s="1"/>
  <c r="AJ65" i="11"/>
  <c r="AK65" i="11" s="1"/>
  <c r="AJ66" i="11"/>
  <c r="AK66" i="11" s="1"/>
  <c r="AJ67" i="11"/>
  <c r="AJ68" i="11"/>
  <c r="AJ69" i="11"/>
  <c r="AJ70" i="11"/>
  <c r="AJ71" i="11"/>
  <c r="AJ72" i="11"/>
  <c r="AK72" i="11" s="1"/>
  <c r="AJ6" i="11"/>
  <c r="T48" i="1"/>
  <c r="Y7" i="11"/>
  <c r="AA7" i="11" s="1"/>
  <c r="AB7" i="11"/>
  <c r="Y8" i="11"/>
  <c r="AA8" i="11" s="1"/>
  <c r="AB8" i="11"/>
  <c r="Y9" i="11"/>
  <c r="AA9" i="11" s="1"/>
  <c r="AB9" i="11"/>
  <c r="Y10" i="11"/>
  <c r="AA10" i="11" s="1"/>
  <c r="AB10" i="11"/>
  <c r="Y11" i="11"/>
  <c r="AA11" i="11" s="1"/>
  <c r="AB11" i="11"/>
  <c r="Y12" i="11"/>
  <c r="AA12" i="11" s="1"/>
  <c r="AB12" i="11"/>
  <c r="Y13" i="11"/>
  <c r="AA13" i="11" s="1"/>
  <c r="AB13" i="11"/>
  <c r="Y14" i="11"/>
  <c r="AA14" i="11" s="1"/>
  <c r="AB14" i="11"/>
  <c r="Y15" i="11"/>
  <c r="K15" i="11" s="1"/>
  <c r="AB15" i="11"/>
  <c r="Y16" i="11"/>
  <c r="AA16" i="11" s="1"/>
  <c r="AB16" i="11"/>
  <c r="Y17" i="11"/>
  <c r="AA17" i="11" s="1"/>
  <c r="AB17" i="11"/>
  <c r="Y18" i="11"/>
  <c r="AA18" i="11" s="1"/>
  <c r="AB18" i="11"/>
  <c r="Y19" i="11"/>
  <c r="AA19" i="11" s="1"/>
  <c r="AB19" i="11"/>
  <c r="Y20" i="11"/>
  <c r="AA20" i="11" s="1"/>
  <c r="AB20" i="11"/>
  <c r="Y21" i="11"/>
  <c r="AA21" i="11" s="1"/>
  <c r="AB21" i="11"/>
  <c r="Y22" i="11"/>
  <c r="K22" i="11" s="1"/>
  <c r="AB22" i="11"/>
  <c r="Y23" i="11"/>
  <c r="AA23" i="11" s="1"/>
  <c r="AB23" i="11"/>
  <c r="Y24" i="11"/>
  <c r="AA24" i="11" s="1"/>
  <c r="AB24" i="11"/>
  <c r="Y25" i="11"/>
  <c r="AA25" i="11" s="1"/>
  <c r="AB25" i="11"/>
  <c r="Y26" i="11"/>
  <c r="AA26" i="11" s="1"/>
  <c r="AB26" i="11"/>
  <c r="Y27" i="11"/>
  <c r="K27" i="11" s="1"/>
  <c r="G27" i="11" s="1"/>
  <c r="AB27" i="11"/>
  <c r="Y28" i="11"/>
  <c r="AA28" i="11" s="1"/>
  <c r="AB28" i="11"/>
  <c r="Y29" i="11"/>
  <c r="AA29" i="11" s="1"/>
  <c r="AB29" i="11"/>
  <c r="Y30" i="11"/>
  <c r="K30" i="11" s="1"/>
  <c r="AB30" i="11"/>
  <c r="Y31" i="11"/>
  <c r="K31" i="11" s="1"/>
  <c r="AB31" i="11"/>
  <c r="Y32" i="11"/>
  <c r="AA32" i="11" s="1"/>
  <c r="AB32" i="11"/>
  <c r="Y33" i="11"/>
  <c r="AA33" i="11" s="1"/>
  <c r="AB33" i="11"/>
  <c r="Y34" i="11"/>
  <c r="K34" i="11" s="1"/>
  <c r="AB34" i="11"/>
  <c r="Y35" i="11"/>
  <c r="AA35" i="11" s="1"/>
  <c r="AB35" i="11"/>
  <c r="Y36" i="11"/>
  <c r="AA36" i="11" s="1"/>
  <c r="AB36" i="11"/>
  <c r="Y37" i="11"/>
  <c r="AA37" i="11" s="1"/>
  <c r="AB37" i="11"/>
  <c r="Y38" i="11"/>
  <c r="K38" i="11" s="1"/>
  <c r="AB38" i="11"/>
  <c r="Y39" i="11"/>
  <c r="AA39" i="11" s="1"/>
  <c r="AB39" i="11"/>
  <c r="Y40" i="11"/>
  <c r="AA40" i="11" s="1"/>
  <c r="AB40" i="11"/>
  <c r="Y41" i="11"/>
  <c r="K41" i="11" s="1"/>
  <c r="AB41" i="11"/>
  <c r="Y42" i="11"/>
  <c r="AA42" i="11" s="1"/>
  <c r="AB42" i="11"/>
  <c r="Y43" i="11"/>
  <c r="AA43" i="11" s="1"/>
  <c r="AB43" i="11"/>
  <c r="Y44" i="11"/>
  <c r="AA44" i="11" s="1"/>
  <c r="AB44" i="11"/>
  <c r="Y45" i="11"/>
  <c r="AA45" i="11" s="1"/>
  <c r="AB45" i="11"/>
  <c r="Y46" i="11"/>
  <c r="AA46" i="11" s="1"/>
  <c r="AB46" i="11"/>
  <c r="Y47" i="11"/>
  <c r="AA47" i="11" s="1"/>
  <c r="AB47" i="11"/>
  <c r="Y48" i="11"/>
  <c r="AA48" i="11" s="1"/>
  <c r="AB48" i="11"/>
  <c r="Y49" i="11"/>
  <c r="AA49" i="11" s="1"/>
  <c r="AB49" i="11"/>
  <c r="Y50" i="11"/>
  <c r="AA50" i="11" s="1"/>
  <c r="AB50" i="11"/>
  <c r="Y51" i="11"/>
  <c r="AA51" i="11" s="1"/>
  <c r="AB51" i="11"/>
  <c r="Y52" i="11"/>
  <c r="AA52" i="11" s="1"/>
  <c r="AB52" i="11"/>
  <c r="Y53" i="11"/>
  <c r="AA53" i="11" s="1"/>
  <c r="AB53" i="11"/>
  <c r="Y54" i="11"/>
  <c r="K54" i="11" s="1"/>
  <c r="AB54" i="11"/>
  <c r="Y55" i="11"/>
  <c r="AA55" i="11" s="1"/>
  <c r="AB55" i="11"/>
  <c r="Y56" i="11"/>
  <c r="AA56" i="11" s="1"/>
  <c r="AB56" i="11"/>
  <c r="Y57" i="11"/>
  <c r="AA57" i="11" s="1"/>
  <c r="AB57" i="11"/>
  <c r="Y58" i="11"/>
  <c r="AA58" i="11" s="1"/>
  <c r="AB58" i="11"/>
  <c r="Y59" i="11"/>
  <c r="AA59" i="11" s="1"/>
  <c r="AB59" i="11"/>
  <c r="Y60" i="11"/>
  <c r="AA60" i="11" s="1"/>
  <c r="AB60" i="11"/>
  <c r="Y61" i="11"/>
  <c r="AA61" i="11" s="1"/>
  <c r="AB61" i="11"/>
  <c r="Y62" i="11"/>
  <c r="K62" i="11" s="1"/>
  <c r="G62" i="11" s="1"/>
  <c r="AB62" i="11"/>
  <c r="Y63" i="11"/>
  <c r="AA63" i="11" s="1"/>
  <c r="AB63" i="11"/>
  <c r="Y64" i="11"/>
  <c r="AA64" i="11" s="1"/>
  <c r="AB64" i="11"/>
  <c r="Y65" i="11"/>
  <c r="AA65" i="11" s="1"/>
  <c r="AB65" i="11"/>
  <c r="Y66" i="11"/>
  <c r="AA66" i="11" s="1"/>
  <c r="AB66" i="11"/>
  <c r="Y67" i="11"/>
  <c r="AA67" i="11" s="1"/>
  <c r="AB67" i="11"/>
  <c r="Y68" i="11"/>
  <c r="AA68" i="11" s="1"/>
  <c r="AB68" i="11"/>
  <c r="Y69" i="11"/>
  <c r="AA69" i="11" s="1"/>
  <c r="AB69" i="11"/>
  <c r="Y70" i="11"/>
  <c r="K70" i="11" s="1"/>
  <c r="AB70" i="11"/>
  <c r="Y71" i="11"/>
  <c r="AA71" i="11" s="1"/>
  <c r="AB71" i="11"/>
  <c r="Y72" i="11"/>
  <c r="AA72" i="11" s="1"/>
  <c r="AB72" i="11"/>
  <c r="Y73" i="11"/>
  <c r="AA73" i="11" s="1"/>
  <c r="AB73" i="11"/>
  <c r="Y74" i="11"/>
  <c r="AA74" i="11" s="1"/>
  <c r="AB74" i="11"/>
  <c r="Y75" i="11"/>
  <c r="AA75" i="11" s="1"/>
  <c r="AB75" i="11"/>
  <c r="Y76" i="11"/>
  <c r="AA76" i="11" s="1"/>
  <c r="AB76" i="11"/>
  <c r="Y77" i="11"/>
  <c r="AA77" i="11" s="1"/>
  <c r="AB77" i="11"/>
  <c r="Y78" i="11"/>
  <c r="AA78" i="11" s="1"/>
  <c r="AB78" i="11"/>
  <c r="Y79" i="11"/>
  <c r="AA79" i="11" s="1"/>
  <c r="AB79" i="11"/>
  <c r="Y80" i="11"/>
  <c r="AB80" i="11"/>
  <c r="Y81" i="11"/>
  <c r="AB81" i="11"/>
  <c r="Y82" i="11"/>
  <c r="AA82" i="11" s="1"/>
  <c r="AB82" i="11"/>
  <c r="Y83" i="11"/>
  <c r="AB83" i="11"/>
  <c r="Y84" i="11"/>
  <c r="AA84" i="11" s="1"/>
  <c r="AB84" i="11"/>
  <c r="Y85" i="11"/>
  <c r="AA85" i="11" s="1"/>
  <c r="AB85" i="11"/>
  <c r="Y86" i="11"/>
  <c r="AA86" i="11" s="1"/>
  <c r="AB86" i="11"/>
  <c r="Y87" i="11"/>
  <c r="AA87" i="11" s="1"/>
  <c r="AB87" i="11"/>
  <c r="AB6" i="11"/>
  <c r="Y6" i="11"/>
  <c r="AA6" i="11" s="1"/>
  <c r="AH53" i="11"/>
  <c r="AN1048575" i="11"/>
  <c r="K1048500" i="11"/>
  <c r="AF121" i="11"/>
  <c r="AF120" i="11"/>
  <c r="AF119" i="11"/>
  <c r="AF118" i="11"/>
  <c r="X87" i="11"/>
  <c r="V87" i="11"/>
  <c r="T87" i="11"/>
  <c r="R87" i="11"/>
  <c r="N87" i="11"/>
  <c r="K87" i="11"/>
  <c r="G87" i="11"/>
  <c r="X86" i="11"/>
  <c r="V86" i="11"/>
  <c r="T86" i="11"/>
  <c r="R86" i="11"/>
  <c r="N86" i="11"/>
  <c r="X85" i="11"/>
  <c r="V85" i="11"/>
  <c r="T85" i="11"/>
  <c r="R85" i="11"/>
  <c r="N85" i="11"/>
  <c r="X84" i="11"/>
  <c r="V84" i="11"/>
  <c r="T84" i="11"/>
  <c r="R84" i="11"/>
  <c r="G84" i="11"/>
  <c r="X83" i="11"/>
  <c r="V83" i="11"/>
  <c r="T83" i="11"/>
  <c r="R83" i="11"/>
  <c r="N83" i="11"/>
  <c r="X82" i="11"/>
  <c r="V82" i="11"/>
  <c r="T82" i="11"/>
  <c r="R82" i="11"/>
  <c r="N82" i="11"/>
  <c r="X81" i="11"/>
  <c r="V81" i="11"/>
  <c r="T81" i="11"/>
  <c r="R81" i="11"/>
  <c r="N81" i="11"/>
  <c r="X80" i="11"/>
  <c r="V80" i="11"/>
  <c r="T80" i="11"/>
  <c r="R80" i="11"/>
  <c r="N80" i="11"/>
  <c r="T79" i="11"/>
  <c r="R79" i="11"/>
  <c r="N79" i="11"/>
  <c r="K79" i="11"/>
  <c r="X78" i="11"/>
  <c r="T78" i="11"/>
  <c r="R78" i="11"/>
  <c r="N78" i="11"/>
  <c r="K78" i="11"/>
  <c r="V77" i="11"/>
  <c r="T77" i="11"/>
  <c r="R77" i="11"/>
  <c r="K77" i="11"/>
  <c r="X76" i="11"/>
  <c r="V76" i="11"/>
  <c r="T76" i="11"/>
  <c r="R76" i="11"/>
  <c r="N76" i="11"/>
  <c r="K76" i="11"/>
  <c r="T75" i="11"/>
  <c r="R75" i="11"/>
  <c r="N75" i="11"/>
  <c r="K75" i="11"/>
  <c r="G73" i="11" s="1"/>
  <c r="X74" i="11"/>
  <c r="T74" i="11"/>
  <c r="R74" i="11"/>
  <c r="N74" i="11"/>
  <c r="K74" i="11"/>
  <c r="X73" i="11"/>
  <c r="V73" i="11"/>
  <c r="T73" i="11"/>
  <c r="R73" i="11"/>
  <c r="N73" i="11"/>
  <c r="K73" i="11"/>
  <c r="X72" i="11"/>
  <c r="V72" i="11"/>
  <c r="T72" i="11"/>
  <c r="R72" i="11"/>
  <c r="X71" i="11"/>
  <c r="V71" i="11"/>
  <c r="T71" i="11"/>
  <c r="R71" i="11"/>
  <c r="N71" i="11"/>
  <c r="X70" i="11"/>
  <c r="V70" i="11"/>
  <c r="T70" i="11"/>
  <c r="R70" i="11"/>
  <c r="N70" i="11"/>
  <c r="X69" i="11"/>
  <c r="V69" i="11"/>
  <c r="T69" i="11"/>
  <c r="R69" i="11"/>
  <c r="N69" i="11"/>
  <c r="X68" i="11"/>
  <c r="V68" i="11"/>
  <c r="T68" i="11"/>
  <c r="R68" i="11"/>
  <c r="N68" i="11"/>
  <c r="X67" i="11"/>
  <c r="V67" i="11"/>
  <c r="T67" i="11"/>
  <c r="R67" i="11"/>
  <c r="N67" i="11"/>
  <c r="X66" i="11"/>
  <c r="V66" i="11"/>
  <c r="T66" i="11"/>
  <c r="R66" i="11"/>
  <c r="N66" i="11"/>
  <c r="G66" i="11"/>
  <c r="X65" i="11"/>
  <c r="V65" i="11"/>
  <c r="T65" i="11"/>
  <c r="R65" i="11"/>
  <c r="N65" i="11"/>
  <c r="K65" i="11"/>
  <c r="G65" i="11" s="1"/>
  <c r="X64" i="11"/>
  <c r="V64" i="11"/>
  <c r="T64" i="11"/>
  <c r="R64" i="11"/>
  <c r="N64" i="11"/>
  <c r="X63" i="11"/>
  <c r="V63" i="11"/>
  <c r="T63" i="11"/>
  <c r="R63" i="11"/>
  <c r="N63" i="11"/>
  <c r="X62" i="11"/>
  <c r="V62" i="11"/>
  <c r="T62" i="11"/>
  <c r="R62" i="11"/>
  <c r="N62" i="11"/>
  <c r="X61" i="11"/>
  <c r="V61" i="11"/>
  <c r="T61" i="11"/>
  <c r="R61" i="11"/>
  <c r="N61" i="11"/>
  <c r="X60" i="11"/>
  <c r="V60" i="11"/>
  <c r="T60" i="11"/>
  <c r="R60" i="11"/>
  <c r="N60" i="11"/>
  <c r="X59" i="11"/>
  <c r="V59" i="11"/>
  <c r="T59" i="11"/>
  <c r="R59" i="11"/>
  <c r="N59" i="11"/>
  <c r="X58" i="11"/>
  <c r="V58" i="11"/>
  <c r="T58" i="11"/>
  <c r="R58" i="11"/>
  <c r="N58" i="11"/>
  <c r="X57" i="11"/>
  <c r="V57" i="11"/>
  <c r="T57" i="11"/>
  <c r="R57" i="11"/>
  <c r="N57" i="11"/>
  <c r="X56" i="11"/>
  <c r="V56" i="11"/>
  <c r="T56" i="11"/>
  <c r="R56" i="11"/>
  <c r="R55" i="11"/>
  <c r="X54" i="11"/>
  <c r="V54" i="11"/>
  <c r="T54" i="11"/>
  <c r="R54" i="11"/>
  <c r="N54" i="11"/>
  <c r="X53" i="11"/>
  <c r="V53" i="11"/>
  <c r="T53" i="11"/>
  <c r="R53" i="11"/>
  <c r="X52" i="11"/>
  <c r="V52" i="11"/>
  <c r="T52" i="11"/>
  <c r="R52" i="11"/>
  <c r="N52" i="11"/>
  <c r="K52" i="11"/>
  <c r="X51" i="11"/>
  <c r="V51" i="11"/>
  <c r="T51" i="11"/>
  <c r="R51" i="11"/>
  <c r="N51" i="11"/>
  <c r="X50" i="11"/>
  <c r="V50" i="11"/>
  <c r="T50" i="11"/>
  <c r="R50" i="11"/>
  <c r="N50" i="11"/>
  <c r="F50" i="11"/>
  <c r="X49" i="11"/>
  <c r="V49" i="11"/>
  <c r="T49" i="11"/>
  <c r="R49" i="11"/>
  <c r="N49" i="11"/>
  <c r="R48" i="11"/>
  <c r="K47" i="11"/>
  <c r="AH46" i="11"/>
  <c r="AI46" i="11" s="1"/>
  <c r="X46" i="11"/>
  <c r="V46" i="11"/>
  <c r="T46" i="11"/>
  <c r="N46" i="11"/>
  <c r="K46" i="11"/>
  <c r="G46" i="11" s="1"/>
  <c r="X45" i="11"/>
  <c r="V45" i="11"/>
  <c r="T45" i="11"/>
  <c r="R45" i="11"/>
  <c r="N45" i="11"/>
  <c r="K45" i="11"/>
  <c r="G45" i="11" s="1"/>
  <c r="X44" i="11"/>
  <c r="V44" i="11"/>
  <c r="T44" i="11"/>
  <c r="R44" i="11"/>
  <c r="X43" i="11"/>
  <c r="V43" i="11"/>
  <c r="T43" i="11"/>
  <c r="R43" i="11"/>
  <c r="X42" i="11"/>
  <c r="V42" i="11"/>
  <c r="T42" i="11"/>
  <c r="R42" i="11"/>
  <c r="N42" i="11"/>
  <c r="K42" i="11"/>
  <c r="G42" i="11"/>
  <c r="X41" i="11"/>
  <c r="V41" i="11"/>
  <c r="T41" i="11"/>
  <c r="R41" i="11"/>
  <c r="N41" i="11"/>
  <c r="X40" i="11"/>
  <c r="V40" i="11"/>
  <c r="T40" i="11"/>
  <c r="R40" i="11"/>
  <c r="X39" i="11"/>
  <c r="V39" i="11"/>
  <c r="T39" i="11"/>
  <c r="R39" i="11"/>
  <c r="X38" i="11"/>
  <c r="V38" i="11"/>
  <c r="T38" i="11"/>
  <c r="R38" i="11"/>
  <c r="N38" i="11"/>
  <c r="X37" i="11"/>
  <c r="V37" i="11"/>
  <c r="T37" i="11"/>
  <c r="R37" i="11"/>
  <c r="N37" i="11"/>
  <c r="G37" i="11"/>
  <c r="X36" i="11"/>
  <c r="V36" i="11"/>
  <c r="T36" i="11"/>
  <c r="R36" i="11"/>
  <c r="G36" i="11"/>
  <c r="X35" i="11"/>
  <c r="V35" i="11"/>
  <c r="T35" i="11"/>
  <c r="R35" i="11"/>
  <c r="N35" i="11"/>
  <c r="X34" i="11"/>
  <c r="V34" i="11"/>
  <c r="T34" i="11"/>
  <c r="R34" i="11"/>
  <c r="N34" i="11"/>
  <c r="X33" i="11"/>
  <c r="V33" i="11"/>
  <c r="T33" i="11"/>
  <c r="R33" i="11"/>
  <c r="N33" i="11"/>
  <c r="T32" i="11"/>
  <c r="R32" i="11"/>
  <c r="N32" i="11"/>
  <c r="K32" i="11"/>
  <c r="G32" i="11" s="1"/>
  <c r="X31" i="11"/>
  <c r="V31" i="11"/>
  <c r="T31" i="11"/>
  <c r="R31" i="11"/>
  <c r="N31" i="11"/>
  <c r="X30" i="11"/>
  <c r="V30" i="11"/>
  <c r="T30" i="11"/>
  <c r="R30" i="11"/>
  <c r="N30" i="11"/>
  <c r="X29" i="11"/>
  <c r="V29" i="11"/>
  <c r="T29" i="11"/>
  <c r="R29" i="11"/>
  <c r="N29" i="11"/>
  <c r="X28" i="11"/>
  <c r="V28" i="11"/>
  <c r="T28" i="11"/>
  <c r="R28" i="11"/>
  <c r="N28" i="11"/>
  <c r="X27" i="11"/>
  <c r="V27" i="11"/>
  <c r="T27" i="11"/>
  <c r="R27" i="11"/>
  <c r="N27" i="11"/>
  <c r="X26" i="11"/>
  <c r="V26" i="11"/>
  <c r="T26" i="11"/>
  <c r="R26" i="11"/>
  <c r="N26" i="11"/>
  <c r="G26" i="11"/>
  <c r="X25" i="11"/>
  <c r="V25" i="11"/>
  <c r="T25" i="11"/>
  <c r="R25" i="11"/>
  <c r="N25" i="11"/>
  <c r="X24" i="11"/>
  <c r="V24" i="11"/>
  <c r="T24" i="11"/>
  <c r="R24" i="11"/>
  <c r="N24" i="11"/>
  <c r="K24" i="11"/>
  <c r="G24" i="11"/>
  <c r="X23" i="11"/>
  <c r="V23" i="11"/>
  <c r="T23" i="11"/>
  <c r="R23" i="11"/>
  <c r="X22" i="11"/>
  <c r="V22" i="11"/>
  <c r="T22" i="11"/>
  <c r="R22" i="11"/>
  <c r="N22" i="11"/>
  <c r="X21" i="11"/>
  <c r="V21" i="11"/>
  <c r="T21" i="11"/>
  <c r="R21" i="11"/>
  <c r="X20" i="11"/>
  <c r="V20" i="11"/>
  <c r="T20" i="11"/>
  <c r="R20" i="11"/>
  <c r="N20" i="11"/>
  <c r="X19" i="11"/>
  <c r="V19" i="11"/>
  <c r="T19" i="11"/>
  <c r="R19" i="11"/>
  <c r="N19" i="11"/>
  <c r="X18" i="11"/>
  <c r="V18" i="11"/>
  <c r="T18" i="11"/>
  <c r="R18" i="11"/>
  <c r="N18" i="11"/>
  <c r="X17" i="11"/>
  <c r="V17" i="11"/>
  <c r="T17" i="11"/>
  <c r="R17" i="11"/>
  <c r="X16" i="11"/>
  <c r="V16" i="11"/>
  <c r="T16" i="11"/>
  <c r="R16" i="11"/>
  <c r="N16" i="11"/>
  <c r="X15" i="11"/>
  <c r="V15" i="11"/>
  <c r="T15" i="11"/>
  <c r="R15" i="11"/>
  <c r="N15" i="11"/>
  <c r="X14" i="11"/>
  <c r="V14" i="11"/>
  <c r="T14" i="11"/>
  <c r="R14" i="11"/>
  <c r="N14" i="11"/>
  <c r="K14" i="11"/>
  <c r="G14" i="11" s="1"/>
  <c r="X13" i="11"/>
  <c r="V13" i="11"/>
  <c r="T13" i="11"/>
  <c r="R13" i="11"/>
  <c r="X12" i="11"/>
  <c r="V12" i="11"/>
  <c r="T12" i="11"/>
  <c r="R12" i="11"/>
  <c r="K12" i="11"/>
  <c r="G12" i="11" s="1"/>
  <c r="X11" i="11"/>
  <c r="V11" i="11"/>
  <c r="T11" i="11"/>
  <c r="R11" i="11"/>
  <c r="K11" i="11"/>
  <c r="G11" i="11" s="1"/>
  <c r="X10" i="11"/>
  <c r="V10" i="11"/>
  <c r="T10" i="11"/>
  <c r="N10" i="11"/>
  <c r="K10" i="11"/>
  <c r="G10" i="11" s="1"/>
  <c r="X9" i="11"/>
  <c r="V9" i="11"/>
  <c r="T9" i="11"/>
  <c r="N9" i="11"/>
  <c r="K9" i="11"/>
  <c r="G9" i="11"/>
  <c r="X8" i="11"/>
  <c r="T8" i="11"/>
  <c r="R8" i="11"/>
  <c r="N8" i="11"/>
  <c r="K8" i="11"/>
  <c r="X7" i="11"/>
  <c r="V7" i="11"/>
  <c r="T7" i="11"/>
  <c r="R7" i="11"/>
  <c r="N7" i="11"/>
  <c r="X6" i="11"/>
  <c r="V6" i="11"/>
  <c r="T6" i="11"/>
  <c r="R6" i="11"/>
  <c r="N6" i="11"/>
  <c r="F51" i="1"/>
  <c r="AD49" i="7"/>
  <c r="L49" i="7"/>
  <c r="N49" i="7"/>
  <c r="L30" i="7"/>
  <c r="K53" i="1"/>
  <c r="T7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50" i="1"/>
  <c r="T51" i="1"/>
  <c r="T52" i="1"/>
  <c r="T53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8" i="1"/>
  <c r="T89" i="1"/>
  <c r="T90" i="1"/>
  <c r="T91" i="1"/>
  <c r="T92" i="1"/>
  <c r="T93" i="1"/>
  <c r="T94" i="1"/>
  <c r="T95" i="1"/>
  <c r="T6" i="1"/>
  <c r="AL1048576" i="10"/>
  <c r="K1048499" i="10"/>
  <c r="AD120" i="10"/>
  <c r="AD119" i="10"/>
  <c r="AD118" i="10"/>
  <c r="AD117" i="10"/>
  <c r="AI86" i="10"/>
  <c r="AH86" i="10"/>
  <c r="AA86" i="10"/>
  <c r="X86" i="10"/>
  <c r="V86" i="10"/>
  <c r="T86" i="10"/>
  <c r="R86" i="10"/>
  <c r="N86" i="10"/>
  <c r="K86" i="10"/>
  <c r="F86" i="10"/>
  <c r="AA85" i="10"/>
  <c r="X85" i="10"/>
  <c r="V85" i="10"/>
  <c r="T85" i="10"/>
  <c r="R85" i="10"/>
  <c r="N85" i="10"/>
  <c r="AA84" i="10"/>
  <c r="X84" i="10"/>
  <c r="V84" i="10"/>
  <c r="T84" i="10"/>
  <c r="R84" i="10"/>
  <c r="N84" i="10"/>
  <c r="AA83" i="10"/>
  <c r="X83" i="10"/>
  <c r="V83" i="10"/>
  <c r="T83" i="10"/>
  <c r="R83" i="10"/>
  <c r="F83" i="10"/>
  <c r="AA82" i="10"/>
  <c r="X82" i="10"/>
  <c r="V82" i="10"/>
  <c r="T82" i="10"/>
  <c r="R82" i="10"/>
  <c r="N82" i="10"/>
  <c r="AI81" i="10"/>
  <c r="AH81" i="10"/>
  <c r="AJ81" i="10" s="1"/>
  <c r="AA81" i="10"/>
  <c r="X81" i="10"/>
  <c r="V81" i="10"/>
  <c r="T81" i="10"/>
  <c r="R81" i="10"/>
  <c r="N81" i="10"/>
  <c r="K81" i="10"/>
  <c r="F79" i="10"/>
  <c r="AA80" i="10"/>
  <c r="X80" i="10"/>
  <c r="V80" i="10"/>
  <c r="T80" i="10"/>
  <c r="R80" i="10"/>
  <c r="N80" i="10"/>
  <c r="AA79" i="10"/>
  <c r="X79" i="10"/>
  <c r="V79" i="10"/>
  <c r="T79" i="10"/>
  <c r="R79" i="10"/>
  <c r="N79" i="10"/>
  <c r="AI78" i="10"/>
  <c r="AH78" i="10"/>
  <c r="T78" i="10"/>
  <c r="R78" i="10"/>
  <c r="N78" i="10"/>
  <c r="K78" i="10"/>
  <c r="AI77" i="10"/>
  <c r="AH77" i="10"/>
  <c r="AK77" i="10" s="1"/>
  <c r="AA77" i="10"/>
  <c r="X77" i="10"/>
  <c r="T77" i="10"/>
  <c r="R77" i="10"/>
  <c r="N77" i="10"/>
  <c r="K77" i="10"/>
  <c r="AI76" i="10"/>
  <c r="AH76" i="10"/>
  <c r="V76" i="10"/>
  <c r="T76" i="10"/>
  <c r="R76" i="10"/>
  <c r="K76" i="10"/>
  <c r="AI75" i="10"/>
  <c r="AK75" i="10" s="1"/>
  <c r="AH75" i="10"/>
  <c r="AA75" i="10"/>
  <c r="X75" i="10"/>
  <c r="V75" i="10"/>
  <c r="T75" i="10"/>
  <c r="R75" i="10"/>
  <c r="N75" i="10"/>
  <c r="K75" i="10"/>
  <c r="AI74" i="10"/>
  <c r="AH74" i="10"/>
  <c r="AK74" i="10" s="1"/>
  <c r="AA74" i="10"/>
  <c r="T74" i="10"/>
  <c r="R74" i="10"/>
  <c r="N74" i="10"/>
  <c r="K74" i="10"/>
  <c r="AI73" i="10"/>
  <c r="AH73" i="10"/>
  <c r="X73" i="10"/>
  <c r="T73" i="10"/>
  <c r="R73" i="10"/>
  <c r="N73" i="10"/>
  <c r="K73" i="10"/>
  <c r="AI72" i="10"/>
  <c r="AH72" i="10"/>
  <c r="X72" i="10"/>
  <c r="V72" i="10"/>
  <c r="T72" i="10"/>
  <c r="R72" i="10"/>
  <c r="N72" i="10"/>
  <c r="K72" i="10"/>
  <c r="F72" i="10" s="1"/>
  <c r="AI71" i="10"/>
  <c r="AH71" i="10"/>
  <c r="AA71" i="10"/>
  <c r="X71" i="10"/>
  <c r="V71" i="10"/>
  <c r="T71" i="10"/>
  <c r="R71" i="10"/>
  <c r="K71" i="10"/>
  <c r="F71" i="10" s="1"/>
  <c r="AI70" i="10"/>
  <c r="AH70" i="10"/>
  <c r="AA70" i="10"/>
  <c r="X70" i="10"/>
  <c r="V70" i="10"/>
  <c r="T70" i="10"/>
  <c r="R70" i="10"/>
  <c r="N70" i="10"/>
  <c r="K70" i="10"/>
  <c r="AI69" i="10"/>
  <c r="AJ69" i="10" s="1"/>
  <c r="AK69" i="10" s="1"/>
  <c r="AH69" i="10"/>
  <c r="AA69" i="10"/>
  <c r="X69" i="10"/>
  <c r="V69" i="10"/>
  <c r="T69" i="10"/>
  <c r="R69" i="10"/>
  <c r="N69" i="10"/>
  <c r="K69" i="10"/>
  <c r="AI68" i="10"/>
  <c r="AH68" i="10"/>
  <c r="AA68" i="10"/>
  <c r="X68" i="10"/>
  <c r="V68" i="10"/>
  <c r="T68" i="10"/>
  <c r="R68" i="10"/>
  <c r="N68" i="10"/>
  <c r="K68" i="10"/>
  <c r="AI67" i="10"/>
  <c r="AH67" i="10"/>
  <c r="K67" i="10"/>
  <c r="F66" i="10" s="1"/>
  <c r="AA67" i="10"/>
  <c r="X67" i="10"/>
  <c r="V67" i="10"/>
  <c r="T67" i="10"/>
  <c r="R67" i="10"/>
  <c r="N67" i="10"/>
  <c r="AI66" i="10"/>
  <c r="AH66" i="10"/>
  <c r="AA66" i="10"/>
  <c r="X66" i="10"/>
  <c r="V66" i="10"/>
  <c r="T66" i="10"/>
  <c r="R66" i="10"/>
  <c r="N66" i="10"/>
  <c r="K66" i="10"/>
  <c r="AA65" i="10"/>
  <c r="X65" i="10"/>
  <c r="V65" i="10"/>
  <c r="T65" i="10"/>
  <c r="R65" i="10"/>
  <c r="N65" i="10"/>
  <c r="F65" i="10"/>
  <c r="AI64" i="10"/>
  <c r="AH64" i="10"/>
  <c r="AK64" i="10" s="1"/>
  <c r="AA64" i="10"/>
  <c r="X64" i="10"/>
  <c r="V64" i="10"/>
  <c r="T64" i="10"/>
  <c r="R64" i="10"/>
  <c r="N64" i="10"/>
  <c r="K64" i="10"/>
  <c r="F64" i="10" s="1"/>
  <c r="AI63" i="10"/>
  <c r="AH63" i="10"/>
  <c r="AA63" i="10"/>
  <c r="X63" i="10"/>
  <c r="V63" i="10"/>
  <c r="T63" i="10"/>
  <c r="R63" i="10"/>
  <c r="N63" i="10"/>
  <c r="K63" i="10"/>
  <c r="F63" i="10" s="1"/>
  <c r="AI62" i="10"/>
  <c r="AJ62" i="10" s="1"/>
  <c r="AH62" i="10"/>
  <c r="X62" i="10"/>
  <c r="V62" i="10"/>
  <c r="T62" i="10"/>
  <c r="R62" i="10"/>
  <c r="N62" i="10"/>
  <c r="K62" i="10"/>
  <c r="F62" i="10" s="1"/>
  <c r="AI61" i="10"/>
  <c r="AH61" i="10"/>
  <c r="AA61" i="10"/>
  <c r="X61" i="10"/>
  <c r="V61" i="10"/>
  <c r="T61" i="10"/>
  <c r="R61" i="10"/>
  <c r="N61" i="10"/>
  <c r="K61" i="10"/>
  <c r="F61" i="10" s="1"/>
  <c r="AI60" i="10"/>
  <c r="AH60" i="10"/>
  <c r="AA60" i="10"/>
  <c r="X60" i="10"/>
  <c r="V60" i="10"/>
  <c r="T60" i="10"/>
  <c r="R60" i="10"/>
  <c r="N60" i="10"/>
  <c r="K60" i="10"/>
  <c r="F60" i="10" s="1"/>
  <c r="AI59" i="10"/>
  <c r="AH59" i="10"/>
  <c r="AJ59" i="10" s="1"/>
  <c r="AK59" i="10" s="1"/>
  <c r="K59" i="10"/>
  <c r="F59" i="10" s="1"/>
  <c r="AA59" i="10"/>
  <c r="X59" i="10"/>
  <c r="V59" i="10"/>
  <c r="T59" i="10"/>
  <c r="R59" i="10"/>
  <c r="N59" i="10"/>
  <c r="AI58" i="10"/>
  <c r="AJ58" i="10" s="1"/>
  <c r="AK58" i="10" s="1"/>
  <c r="AH58" i="10"/>
  <c r="AA58" i="10"/>
  <c r="X58" i="10"/>
  <c r="V58" i="10"/>
  <c r="T58" i="10"/>
  <c r="R58" i="10"/>
  <c r="N58" i="10"/>
  <c r="K58" i="10"/>
  <c r="F58" i="10" s="1"/>
  <c r="AI57" i="10"/>
  <c r="AJ57" i="10" s="1"/>
  <c r="AH57" i="10"/>
  <c r="AA57" i="10"/>
  <c r="X57" i="10"/>
  <c r="V57" i="10"/>
  <c r="T57" i="10"/>
  <c r="R57" i="10"/>
  <c r="N57" i="10"/>
  <c r="K57" i="10"/>
  <c r="F57" i="10" s="1"/>
  <c r="AI56" i="10"/>
  <c r="AJ56" i="10" s="1"/>
  <c r="AK56" i="10" s="1"/>
  <c r="AH56" i="10"/>
  <c r="AA56" i="10"/>
  <c r="X56" i="10"/>
  <c r="V56" i="10"/>
  <c r="T56" i="10"/>
  <c r="R56" i="10"/>
  <c r="N56" i="10"/>
  <c r="K56" i="10"/>
  <c r="F56" i="10" s="1"/>
  <c r="AH55" i="10"/>
  <c r="AI55" i="10"/>
  <c r="AA55" i="10"/>
  <c r="X55" i="10"/>
  <c r="V55" i="10"/>
  <c r="T55" i="10"/>
  <c r="R55" i="10"/>
  <c r="K55" i="10"/>
  <c r="F55" i="10"/>
  <c r="AI54" i="10"/>
  <c r="AH54" i="10"/>
  <c r="AJ54" i="10" s="1"/>
  <c r="AK54" i="10" s="1"/>
  <c r="AA54" i="10"/>
  <c r="R54" i="10"/>
  <c r="K54" i="10"/>
  <c r="F54" i="10"/>
  <c r="AI53" i="10"/>
  <c r="AH53" i="10"/>
  <c r="AA53" i="10"/>
  <c r="X53" i="10"/>
  <c r="V53" i="10"/>
  <c r="T53" i="10"/>
  <c r="R53" i="10"/>
  <c r="N53" i="10"/>
  <c r="K53" i="10"/>
  <c r="AI52" i="10"/>
  <c r="AH52" i="10"/>
  <c r="AJ52" i="10"/>
  <c r="AK52" i="10" s="1"/>
  <c r="X52" i="10"/>
  <c r="V52" i="10"/>
  <c r="T52" i="10"/>
  <c r="R52" i="10"/>
  <c r="K52" i="10"/>
  <c r="AF51" i="10"/>
  <c r="AA51" i="10"/>
  <c r="X51" i="10"/>
  <c r="V51" i="10"/>
  <c r="T51" i="10"/>
  <c r="R51" i="10"/>
  <c r="N51" i="10"/>
  <c r="AF50" i="10"/>
  <c r="AA50" i="10"/>
  <c r="X50" i="10"/>
  <c r="V50" i="10"/>
  <c r="T50" i="10"/>
  <c r="R50" i="10"/>
  <c r="N50" i="10"/>
  <c r="AI49" i="10"/>
  <c r="AJ49" i="10" s="1"/>
  <c r="AH49" i="10"/>
  <c r="K49" i="10"/>
  <c r="AA49" i="10"/>
  <c r="X49" i="10"/>
  <c r="V49" i="10"/>
  <c r="T49" i="10"/>
  <c r="R49" i="10"/>
  <c r="N49" i="10"/>
  <c r="AI48" i="10"/>
  <c r="AH48" i="10"/>
  <c r="AA48" i="10"/>
  <c r="X48" i="10"/>
  <c r="V48" i="10"/>
  <c r="T48" i="10"/>
  <c r="R48" i="10"/>
  <c r="N48" i="10"/>
  <c r="K48" i="10"/>
  <c r="AI47" i="10"/>
  <c r="AH47" i="10"/>
  <c r="AJ47" i="10" s="1"/>
  <c r="AK47" i="10" s="1"/>
  <c r="R47" i="10"/>
  <c r="K47" i="10"/>
  <c r="F47" i="10" s="1"/>
  <c r="AP46" i="10"/>
  <c r="AQ29" i="10" s="1"/>
  <c r="AI46" i="10"/>
  <c r="AK46" i="10" s="1"/>
  <c r="AH46" i="10"/>
  <c r="X46" i="10"/>
  <c r="V46" i="10"/>
  <c r="T46" i="10"/>
  <c r="N46" i="10"/>
  <c r="K46" i="10"/>
  <c r="F46" i="10" s="1"/>
  <c r="AI45" i="10"/>
  <c r="AH45" i="10"/>
  <c r="AK45" i="10" s="1"/>
  <c r="AA45" i="10"/>
  <c r="X45" i="10"/>
  <c r="V45" i="10"/>
  <c r="T45" i="10"/>
  <c r="R45" i="10"/>
  <c r="N45" i="10"/>
  <c r="K45" i="10"/>
  <c r="F45" i="10" s="1"/>
  <c r="AI44" i="10"/>
  <c r="AH44" i="10"/>
  <c r="K44" i="10"/>
  <c r="F43" i="10" s="1"/>
  <c r="AF44" i="10"/>
  <c r="AA44" i="10"/>
  <c r="X44" i="10"/>
  <c r="V44" i="10"/>
  <c r="T44" i="10"/>
  <c r="R44" i="10"/>
  <c r="AA43" i="10"/>
  <c r="X43" i="10"/>
  <c r="V43" i="10"/>
  <c r="T43" i="10"/>
  <c r="R43" i="10"/>
  <c r="AI42" i="10"/>
  <c r="AH42" i="10"/>
  <c r="AA42" i="10"/>
  <c r="X42" i="10"/>
  <c r="V42" i="10"/>
  <c r="T42" i="10"/>
  <c r="R42" i="10"/>
  <c r="N42" i="10"/>
  <c r="K42" i="10"/>
  <c r="F42" i="10" s="1"/>
  <c r="AI41" i="10"/>
  <c r="AH41" i="10"/>
  <c r="AJ41" i="10" s="1"/>
  <c r="AA41" i="10"/>
  <c r="X41" i="10"/>
  <c r="V41" i="10"/>
  <c r="T41" i="10"/>
  <c r="R41" i="10"/>
  <c r="N41" i="10"/>
  <c r="K41" i="10"/>
  <c r="AI40" i="10"/>
  <c r="AH40" i="10"/>
  <c r="K40" i="10"/>
  <c r="AA40" i="10"/>
  <c r="X40" i="10"/>
  <c r="V40" i="10"/>
  <c r="T40" i="10"/>
  <c r="R40" i="10"/>
  <c r="AI39" i="10"/>
  <c r="AH39" i="10"/>
  <c r="AJ39" i="10" s="1"/>
  <c r="AK39" i="10" s="1"/>
  <c r="K39" i="10"/>
  <c r="AA39" i="10"/>
  <c r="X39" i="10"/>
  <c r="V39" i="10"/>
  <c r="T39" i="10"/>
  <c r="R39" i="10"/>
  <c r="AI38" i="10"/>
  <c r="AH38" i="10"/>
  <c r="AA38" i="10"/>
  <c r="X38" i="10"/>
  <c r="V38" i="10"/>
  <c r="T38" i="10"/>
  <c r="R38" i="10"/>
  <c r="N38" i="10"/>
  <c r="K38" i="10"/>
  <c r="AA37" i="10"/>
  <c r="X37" i="10"/>
  <c r="V37" i="10"/>
  <c r="T37" i="10"/>
  <c r="R37" i="10"/>
  <c r="N37" i="10"/>
  <c r="F37" i="10"/>
  <c r="AA36" i="10"/>
  <c r="X36" i="10"/>
  <c r="V36" i="10"/>
  <c r="T36" i="10"/>
  <c r="R36" i="10"/>
  <c r="F36" i="10"/>
  <c r="AI35" i="10"/>
  <c r="AH35" i="10"/>
  <c r="AJ35" i="10" s="1"/>
  <c r="AK35" i="10" s="1"/>
  <c r="K35" i="10"/>
  <c r="AA35" i="10"/>
  <c r="X35" i="10"/>
  <c r="V35" i="10"/>
  <c r="T35" i="10"/>
  <c r="R35" i="10"/>
  <c r="N35" i="10"/>
  <c r="AI34" i="10"/>
  <c r="AJ34" i="10" s="1"/>
  <c r="AK34" i="10" s="1"/>
  <c r="AH34" i="10"/>
  <c r="AA34" i="10"/>
  <c r="X34" i="10"/>
  <c r="V34" i="10"/>
  <c r="T34" i="10"/>
  <c r="R34" i="10"/>
  <c r="N34" i="10"/>
  <c r="K34" i="10"/>
  <c r="F33" i="10" s="1"/>
  <c r="AI33" i="10"/>
  <c r="AH33" i="10"/>
  <c r="AJ33" i="10" s="1"/>
  <c r="AK33" i="10" s="1"/>
  <c r="AA33" i="10"/>
  <c r="X33" i="10"/>
  <c r="V33" i="10"/>
  <c r="T33" i="10"/>
  <c r="R33" i="10"/>
  <c r="N33" i="10"/>
  <c r="K33" i="10"/>
  <c r="AI32" i="10"/>
  <c r="AH32" i="10"/>
  <c r="AA32" i="10"/>
  <c r="T32" i="10"/>
  <c r="R32" i="10"/>
  <c r="N32" i="10"/>
  <c r="K32" i="10"/>
  <c r="F32" i="10" s="1"/>
  <c r="AI31" i="10"/>
  <c r="AJ31" i="10" s="1"/>
  <c r="AH31" i="10"/>
  <c r="K31" i="10"/>
  <c r="AA31" i="10"/>
  <c r="X31" i="10"/>
  <c r="V31" i="10"/>
  <c r="T31" i="10"/>
  <c r="R31" i="10"/>
  <c r="N31" i="10"/>
  <c r="AI30" i="10"/>
  <c r="AH30" i="10"/>
  <c r="AJ30" i="10" s="1"/>
  <c r="AK30" i="10" s="1"/>
  <c r="AA30" i="10"/>
  <c r="X30" i="10"/>
  <c r="V30" i="10"/>
  <c r="T30" i="10"/>
  <c r="R30" i="10"/>
  <c r="N30" i="10"/>
  <c r="K30" i="10"/>
  <c r="AI29" i="10"/>
  <c r="AJ29" i="10" s="1"/>
  <c r="AH29" i="10"/>
  <c r="K29" i="10"/>
  <c r="AA29" i="10"/>
  <c r="X29" i="10"/>
  <c r="V29" i="10"/>
  <c r="T29" i="10"/>
  <c r="R29" i="10"/>
  <c r="N29" i="10"/>
  <c r="AI28" i="10"/>
  <c r="AH28" i="10"/>
  <c r="AA28" i="10"/>
  <c r="X28" i="10"/>
  <c r="V28" i="10"/>
  <c r="T28" i="10"/>
  <c r="R28" i="10"/>
  <c r="N28" i="10"/>
  <c r="K28" i="10"/>
  <c r="F28" i="10" s="1"/>
  <c r="AI27" i="10"/>
  <c r="AH27" i="10"/>
  <c r="AA27" i="10"/>
  <c r="X27" i="10"/>
  <c r="V27" i="10"/>
  <c r="T27" i="10"/>
  <c r="R27" i="10"/>
  <c r="N27" i="10"/>
  <c r="K27" i="10"/>
  <c r="F27" i="10" s="1"/>
  <c r="AA26" i="10"/>
  <c r="X26" i="10"/>
  <c r="V26" i="10"/>
  <c r="T26" i="10"/>
  <c r="R26" i="10"/>
  <c r="N26" i="10"/>
  <c r="F26" i="10"/>
  <c r="AI25" i="10"/>
  <c r="AH25" i="10"/>
  <c r="AJ25" i="10" s="1"/>
  <c r="AK25" i="10" s="1"/>
  <c r="AA25" i="10"/>
  <c r="X25" i="10"/>
  <c r="V25" i="10"/>
  <c r="T25" i="10"/>
  <c r="R25" i="10"/>
  <c r="N25" i="10"/>
  <c r="K25" i="10"/>
  <c r="F25" i="10" s="1"/>
  <c r="AI24" i="10"/>
  <c r="AH24" i="10"/>
  <c r="AF24" i="10"/>
  <c r="AA24" i="10"/>
  <c r="X24" i="10"/>
  <c r="V24" i="10"/>
  <c r="T24" i="10"/>
  <c r="R24" i="10"/>
  <c r="N24" i="10"/>
  <c r="K24" i="10"/>
  <c r="F24" i="10"/>
  <c r="AI23" i="10"/>
  <c r="AH23" i="10"/>
  <c r="AJ23" i="10" s="1"/>
  <c r="AA23" i="10"/>
  <c r="X23" i="10"/>
  <c r="V23" i="10"/>
  <c r="T23" i="10"/>
  <c r="R23" i="10"/>
  <c r="K23" i="10"/>
  <c r="F20" i="10" s="1"/>
  <c r="AI22" i="10"/>
  <c r="AH22" i="10"/>
  <c r="AJ22" i="10" s="1"/>
  <c r="AK22" i="10" s="1"/>
  <c r="AA22" i="10"/>
  <c r="X22" i="10"/>
  <c r="V22" i="10"/>
  <c r="T22" i="10"/>
  <c r="R22" i="10"/>
  <c r="N22" i="10"/>
  <c r="K22" i="10"/>
  <c r="AI21" i="10"/>
  <c r="AH21" i="10"/>
  <c r="AJ21" i="10"/>
  <c r="AK21" i="10" s="1"/>
  <c r="K21" i="10"/>
  <c r="AA21" i="10"/>
  <c r="X21" i="10"/>
  <c r="V21" i="10"/>
  <c r="T21" i="10"/>
  <c r="R21" i="10"/>
  <c r="AI20" i="10"/>
  <c r="AH20" i="10"/>
  <c r="AJ20" i="10" s="1"/>
  <c r="AK20" i="10" s="1"/>
  <c r="K20" i="10"/>
  <c r="AA20" i="10"/>
  <c r="X20" i="10"/>
  <c r="V20" i="10"/>
  <c r="T20" i="10"/>
  <c r="R20" i="10"/>
  <c r="N20" i="10"/>
  <c r="AI19" i="10"/>
  <c r="AH19" i="10"/>
  <c r="AA19" i="10"/>
  <c r="X19" i="10"/>
  <c r="V19" i="10"/>
  <c r="T19" i="10"/>
  <c r="R19" i="10"/>
  <c r="N19" i="10"/>
  <c r="K19" i="10"/>
  <c r="AI18" i="10"/>
  <c r="AH18" i="10"/>
  <c r="AJ18" i="10" s="1"/>
  <c r="AK18" i="10" s="1"/>
  <c r="AA18" i="10"/>
  <c r="X18" i="10"/>
  <c r="V18" i="10"/>
  <c r="T18" i="10"/>
  <c r="R18" i="10"/>
  <c r="N18" i="10"/>
  <c r="K18" i="10"/>
  <c r="AI17" i="10"/>
  <c r="AJ17" i="10" s="1"/>
  <c r="AK17" i="10" s="1"/>
  <c r="AH17" i="10"/>
  <c r="AA17" i="10"/>
  <c r="X17" i="10"/>
  <c r="V17" i="10"/>
  <c r="T17" i="10"/>
  <c r="R17" i="10"/>
  <c r="K17" i="10"/>
  <c r="AI16" i="10"/>
  <c r="AH16" i="10"/>
  <c r="AA16" i="10"/>
  <c r="X16" i="10"/>
  <c r="V16" i="10"/>
  <c r="T16" i="10"/>
  <c r="R16" i="10"/>
  <c r="N16" i="10"/>
  <c r="K16" i="10"/>
  <c r="F15" i="10" s="1"/>
  <c r="AI15" i="10"/>
  <c r="AH15" i="10"/>
  <c r="AA15" i="10"/>
  <c r="X15" i="10"/>
  <c r="V15" i="10"/>
  <c r="T15" i="10"/>
  <c r="R15" i="10"/>
  <c r="N15" i="10"/>
  <c r="K15" i="10"/>
  <c r="AI14" i="10"/>
  <c r="AH14" i="10"/>
  <c r="AA14" i="10"/>
  <c r="X14" i="10"/>
  <c r="V14" i="10"/>
  <c r="T14" i="10"/>
  <c r="R14" i="10"/>
  <c r="N14" i="10"/>
  <c r="K14" i="10"/>
  <c r="F14" i="10" s="1"/>
  <c r="AI13" i="10"/>
  <c r="AJ13" i="10" s="1"/>
  <c r="AH13" i="10"/>
  <c r="K13" i="10"/>
  <c r="F13" i="10" s="1"/>
  <c r="AA13" i="10"/>
  <c r="X13" i="10"/>
  <c r="V13" i="10"/>
  <c r="T13" i="10"/>
  <c r="R13" i="10"/>
  <c r="AI12" i="10"/>
  <c r="AH12" i="10"/>
  <c r="X12" i="10"/>
  <c r="V12" i="10"/>
  <c r="T12" i="10"/>
  <c r="R12" i="10"/>
  <c r="K12" i="10"/>
  <c r="F12" i="10" s="1"/>
  <c r="AI11" i="10"/>
  <c r="AH11" i="10"/>
  <c r="AA11" i="10"/>
  <c r="X11" i="10"/>
  <c r="V11" i="10"/>
  <c r="T11" i="10"/>
  <c r="R11" i="10"/>
  <c r="K11" i="10"/>
  <c r="F11" i="10"/>
  <c r="AI10" i="10"/>
  <c r="AH10" i="10"/>
  <c r="AK10" i="10" s="1"/>
  <c r="AA10" i="10"/>
  <c r="X10" i="10"/>
  <c r="V10" i="10"/>
  <c r="T10" i="10"/>
  <c r="N10" i="10"/>
  <c r="K10" i="10"/>
  <c r="F10" i="10" s="1"/>
  <c r="AI9" i="10"/>
  <c r="AH9" i="10"/>
  <c r="AA9" i="10"/>
  <c r="X9" i="10"/>
  <c r="V9" i="10"/>
  <c r="T9" i="10"/>
  <c r="N9" i="10"/>
  <c r="K9" i="10"/>
  <c r="F9" i="10" s="1"/>
  <c r="AI8" i="10"/>
  <c r="AH8" i="10"/>
  <c r="AA8" i="10"/>
  <c r="X8" i="10"/>
  <c r="T8" i="10"/>
  <c r="R8" i="10"/>
  <c r="N8" i="10"/>
  <c r="K8" i="10"/>
  <c r="AI7" i="10"/>
  <c r="AH7" i="10"/>
  <c r="AJ7" i="10"/>
  <c r="K7" i="10"/>
  <c r="AA7" i="10"/>
  <c r="X7" i="10"/>
  <c r="V7" i="10"/>
  <c r="T7" i="10"/>
  <c r="R7" i="10"/>
  <c r="N7" i="10"/>
  <c r="AI6" i="10"/>
  <c r="AJ6" i="10" s="1"/>
  <c r="AH6" i="10"/>
  <c r="AA6" i="10"/>
  <c r="X6" i="10"/>
  <c r="V6" i="10"/>
  <c r="T6" i="10"/>
  <c r="R6" i="10"/>
  <c r="N6" i="10"/>
  <c r="K6" i="10"/>
  <c r="AJ19" i="10"/>
  <c r="AK19" i="10" s="1"/>
  <c r="AJ61" i="10"/>
  <c r="AK61" i="10" s="1"/>
  <c r="AK81" i="10"/>
  <c r="AJ66" i="10"/>
  <c r="AK66" i="10" s="1"/>
  <c r="AJ15" i="10"/>
  <c r="AK15" i="10" s="1"/>
  <c r="AJ16" i="10"/>
  <c r="AK16" i="10" s="1"/>
  <c r="AJ60" i="10"/>
  <c r="AK60" i="10" s="1"/>
  <c r="AK14" i="10"/>
  <c r="AJ68" i="10"/>
  <c r="AK68" i="10" s="1"/>
  <c r="AK11" i="10"/>
  <c r="AG47" i="10"/>
  <c r="AG54" i="10"/>
  <c r="AK73" i="10"/>
  <c r="AJ53" i="10"/>
  <c r="AK53" i="10" s="1"/>
  <c r="AJ70" i="10"/>
  <c r="AK70" i="10" s="1"/>
  <c r="AQ46" i="10"/>
  <c r="AK8" i="10"/>
  <c r="AK42" i="10"/>
  <c r="F49" i="10"/>
  <c r="L21" i="7"/>
  <c r="L17" i="7"/>
  <c r="N17" i="7" s="1"/>
  <c r="L42" i="7"/>
  <c r="AD8" i="7"/>
  <c r="AD9" i="7"/>
  <c r="AD10" i="7"/>
  <c r="AD11" i="7"/>
  <c r="AD12" i="7"/>
  <c r="AD13" i="7"/>
  <c r="AD14" i="7"/>
  <c r="AD15" i="7"/>
  <c r="AD16" i="7"/>
  <c r="AD18" i="7"/>
  <c r="AD19" i="7"/>
  <c r="AD20" i="7"/>
  <c r="AD22" i="7"/>
  <c r="AD23" i="7"/>
  <c r="AD24" i="7"/>
  <c r="AD25" i="7"/>
  <c r="AD26" i="7"/>
  <c r="AD27" i="7"/>
  <c r="AD28" i="7"/>
  <c r="AD29" i="7"/>
  <c r="AD30" i="7"/>
  <c r="AD31" i="7"/>
  <c r="AD32" i="7"/>
  <c r="AD33" i="7"/>
  <c r="AD34" i="7"/>
  <c r="AD35" i="7"/>
  <c r="AD36" i="7"/>
  <c r="AD37" i="7"/>
  <c r="AD38" i="7"/>
  <c r="AD39" i="7"/>
  <c r="AD40" i="7"/>
  <c r="AD41" i="7"/>
  <c r="AD42" i="7"/>
  <c r="AD43" i="7"/>
  <c r="AD44" i="7"/>
  <c r="AD45" i="7"/>
  <c r="AD46" i="7"/>
  <c r="AD48" i="7"/>
  <c r="AD50" i="7"/>
  <c r="AD51" i="7"/>
  <c r="AD52" i="7"/>
  <c r="AD53" i="7"/>
  <c r="AD54" i="7"/>
  <c r="AD55" i="7"/>
  <c r="AD56" i="7"/>
  <c r="AD57" i="7"/>
  <c r="AD58" i="7"/>
  <c r="AD59" i="7"/>
  <c r="AD60" i="7"/>
  <c r="AD61" i="7"/>
  <c r="AD62" i="7"/>
  <c r="AD63" i="7"/>
  <c r="AD64" i="7"/>
  <c r="AD65" i="7"/>
  <c r="AD66" i="7"/>
  <c r="AD67" i="7"/>
  <c r="AD68" i="7"/>
  <c r="AD69" i="7"/>
  <c r="AD70" i="7"/>
  <c r="AD71" i="7"/>
  <c r="AD72" i="7"/>
  <c r="AD73" i="7"/>
  <c r="AD74" i="7"/>
  <c r="AD75" i="7"/>
  <c r="AD76" i="7"/>
  <c r="AD77" i="7"/>
  <c r="AD78" i="7"/>
  <c r="AD79" i="7"/>
  <c r="AD80" i="7"/>
  <c r="AD88" i="7"/>
  <c r="AD89" i="7"/>
  <c r="AD90" i="7"/>
  <c r="AD91" i="7"/>
  <c r="AD92" i="7"/>
  <c r="AD93" i="7"/>
  <c r="AD94" i="7"/>
  <c r="AD95" i="7"/>
  <c r="AD6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8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8" i="7"/>
  <c r="W89" i="7"/>
  <c r="W90" i="7"/>
  <c r="W91" i="7"/>
  <c r="W92" i="7"/>
  <c r="W93" i="7"/>
  <c r="W94" i="7"/>
  <c r="W95" i="7"/>
  <c r="W8" i="7"/>
  <c r="W9" i="7"/>
  <c r="W10" i="7"/>
  <c r="W11" i="7"/>
  <c r="W12" i="7"/>
  <c r="W13" i="7"/>
  <c r="W14" i="7"/>
  <c r="W15" i="7"/>
  <c r="W16" i="7"/>
  <c r="W18" i="7"/>
  <c r="W19" i="7"/>
  <c r="W20" i="7"/>
  <c r="W22" i="7"/>
  <c r="W23" i="7"/>
  <c r="W24" i="7"/>
  <c r="W25" i="7"/>
  <c r="W26" i="7"/>
  <c r="W27" i="7"/>
  <c r="W28" i="7"/>
  <c r="W29" i="7"/>
  <c r="W6" i="7"/>
  <c r="G47" i="7"/>
  <c r="G20" i="7"/>
  <c r="G15" i="7"/>
  <c r="K61" i="1"/>
  <c r="G61" i="1" s="1"/>
  <c r="AE6" i="7"/>
  <c r="AG6" i="7" s="1"/>
  <c r="AH6" i="7" s="1"/>
  <c r="AF6" i="7"/>
  <c r="AE7" i="7"/>
  <c r="AF7" i="7"/>
  <c r="AE8" i="7"/>
  <c r="AH8" i="7" s="1"/>
  <c r="AF8" i="7"/>
  <c r="AE9" i="7"/>
  <c r="AF9" i="7"/>
  <c r="AE10" i="7"/>
  <c r="AF10" i="7"/>
  <c r="AE11" i="7"/>
  <c r="AH11" i="7" s="1"/>
  <c r="AF11" i="7"/>
  <c r="AE12" i="7"/>
  <c r="AH12" i="7" s="1"/>
  <c r="AF12" i="7"/>
  <c r="AE13" i="7"/>
  <c r="AG13" i="7" s="1"/>
  <c r="AH13" i="7" s="1"/>
  <c r="AF13" i="7"/>
  <c r="AE14" i="7"/>
  <c r="AH14" i="7" s="1"/>
  <c r="AF14" i="7"/>
  <c r="AE15" i="7"/>
  <c r="AF15" i="7"/>
  <c r="AE16" i="7"/>
  <c r="AG16" i="7" s="1"/>
  <c r="AH16" i="7" s="1"/>
  <c r="AF16" i="7"/>
  <c r="AE17" i="7"/>
  <c r="AF17" i="7"/>
  <c r="AE18" i="7"/>
  <c r="AG18" i="7" s="1"/>
  <c r="AH18" i="7" s="1"/>
  <c r="AF18" i="7"/>
  <c r="AE19" i="7"/>
  <c r="AF19" i="7"/>
  <c r="AE20" i="7"/>
  <c r="AG20" i="7" s="1"/>
  <c r="AH20" i="7" s="1"/>
  <c r="AF20" i="7"/>
  <c r="AE21" i="7"/>
  <c r="AG21" i="7" s="1"/>
  <c r="AH21" i="7" s="1"/>
  <c r="AF21" i="7"/>
  <c r="AE22" i="7"/>
  <c r="AF22" i="7"/>
  <c r="AE23" i="7"/>
  <c r="AG23" i="7" s="1"/>
  <c r="AH23" i="7" s="1"/>
  <c r="AF23" i="7"/>
  <c r="AE25" i="7"/>
  <c r="AF25" i="7"/>
  <c r="AE26" i="7"/>
  <c r="AF26" i="7"/>
  <c r="AE27" i="7"/>
  <c r="AG27" i="7" s="1"/>
  <c r="AH27" i="7" s="1"/>
  <c r="AF27" i="7"/>
  <c r="AE28" i="7"/>
  <c r="AF28" i="7"/>
  <c r="AE29" i="7"/>
  <c r="AG29" i="7" s="1"/>
  <c r="AH29" i="7" s="1"/>
  <c r="AF29" i="7"/>
  <c r="AE30" i="7"/>
  <c r="AF30" i="7"/>
  <c r="AE31" i="7"/>
  <c r="AF31" i="7"/>
  <c r="AE32" i="7"/>
  <c r="AG32" i="7" s="1"/>
  <c r="AH32" i="7" s="1"/>
  <c r="AF32" i="7"/>
  <c r="AE33" i="7"/>
  <c r="AF33" i="7"/>
  <c r="AE36" i="7"/>
  <c r="AG36" i="7" s="1"/>
  <c r="AH36" i="7" s="1"/>
  <c r="AF36" i="7"/>
  <c r="AE37" i="7"/>
  <c r="AG37" i="7" s="1"/>
  <c r="AH37" i="7" s="1"/>
  <c r="AF37" i="7"/>
  <c r="AE38" i="7"/>
  <c r="AF38" i="7"/>
  <c r="AE39" i="7"/>
  <c r="AG39" i="7" s="1"/>
  <c r="AH39" i="7" s="1"/>
  <c r="AF39" i="7"/>
  <c r="AE40" i="7"/>
  <c r="AF40" i="7"/>
  <c r="AE42" i="7"/>
  <c r="AF42" i="7"/>
  <c r="AE43" i="7"/>
  <c r="AF43" i="7"/>
  <c r="AE44" i="7"/>
  <c r="AF44" i="7"/>
  <c r="AE45" i="7"/>
  <c r="AF45" i="7"/>
  <c r="AE46" i="7"/>
  <c r="AF46" i="7"/>
  <c r="AE47" i="7"/>
  <c r="AG47" i="7" s="1"/>
  <c r="AH47" i="7" s="1"/>
  <c r="AF47" i="7"/>
  <c r="AE49" i="7"/>
  <c r="AG49" i="7" s="1"/>
  <c r="AF49" i="7"/>
  <c r="AE50" i="7"/>
  <c r="AF50" i="7"/>
  <c r="AE51" i="7"/>
  <c r="AF51" i="7"/>
  <c r="AE52" i="7"/>
  <c r="AF52" i="7"/>
  <c r="AE53" i="7"/>
  <c r="AG53" i="7" s="1"/>
  <c r="AH53" i="7" s="1"/>
  <c r="AF53" i="7"/>
  <c r="AE54" i="7"/>
  <c r="AG54" i="7" s="1"/>
  <c r="AH54" i="7" s="1"/>
  <c r="AF54" i="7"/>
  <c r="AE55" i="7"/>
  <c r="AG55" i="7" s="1"/>
  <c r="AF55" i="7"/>
  <c r="AE56" i="7"/>
  <c r="AG56" i="7" s="1"/>
  <c r="AH56" i="7" s="1"/>
  <c r="AF56" i="7"/>
  <c r="AE57" i="7"/>
  <c r="AG57" i="7" s="1"/>
  <c r="AH57" i="7" s="1"/>
  <c r="AF57" i="7"/>
  <c r="AE58" i="7"/>
  <c r="AG58" i="7" s="1"/>
  <c r="AH58" i="7" s="1"/>
  <c r="AF58" i="7"/>
  <c r="AE59" i="7"/>
  <c r="AG59" i="7" s="1"/>
  <c r="AH59" i="7" s="1"/>
  <c r="AF59" i="7"/>
  <c r="AE60" i="7"/>
  <c r="AF60" i="7"/>
  <c r="AE61" i="7"/>
  <c r="AF61" i="7"/>
  <c r="AE62" i="7"/>
  <c r="AF62" i="7"/>
  <c r="AE63" i="7"/>
  <c r="AG63" i="7" s="1"/>
  <c r="AH63" i="7" s="1"/>
  <c r="AF63" i="7"/>
  <c r="AE64" i="7"/>
  <c r="AF64" i="7"/>
  <c r="AE65" i="7"/>
  <c r="AG65" i="7" s="1"/>
  <c r="AH65" i="7" s="1"/>
  <c r="AF65" i="7"/>
  <c r="AE66" i="7"/>
  <c r="AG66" i="7" s="1"/>
  <c r="AH66" i="7" s="1"/>
  <c r="AF66" i="7"/>
  <c r="AE67" i="7"/>
  <c r="AG67" i="7" s="1"/>
  <c r="AH67" i="7" s="1"/>
  <c r="AF67" i="7"/>
  <c r="AE68" i="7"/>
  <c r="AF68" i="7"/>
  <c r="AE69" i="7"/>
  <c r="AH69" i="7" s="1"/>
  <c r="AF69" i="7"/>
  <c r="AE70" i="7"/>
  <c r="AH70" i="7" s="1"/>
  <c r="AF70" i="7"/>
  <c r="AE71" i="7"/>
  <c r="AH71" i="7" s="1"/>
  <c r="AF71" i="7"/>
  <c r="AE72" i="7"/>
  <c r="AF72" i="7"/>
  <c r="AE73" i="7"/>
  <c r="AF73" i="7"/>
  <c r="AE74" i="7"/>
  <c r="AF74" i="7"/>
  <c r="AE75" i="7"/>
  <c r="AH75" i="7" s="1"/>
  <c r="AF75" i="7"/>
  <c r="AE78" i="7"/>
  <c r="AG78" i="7" s="1"/>
  <c r="AH78" i="7" s="1"/>
  <c r="AF78" i="7"/>
  <c r="AE85" i="7"/>
  <c r="AH85" i="7" s="1"/>
  <c r="AF85" i="7"/>
  <c r="N30" i="7"/>
  <c r="T6" i="7"/>
  <c r="T8" i="7"/>
  <c r="T9" i="7"/>
  <c r="T10" i="7"/>
  <c r="T11" i="7"/>
  <c r="T12" i="7"/>
  <c r="T13" i="7"/>
  <c r="T14" i="7"/>
  <c r="T15" i="7"/>
  <c r="T16" i="7"/>
  <c r="T18" i="7"/>
  <c r="T19" i="7"/>
  <c r="T20" i="7"/>
  <c r="T22" i="7"/>
  <c r="T23" i="7"/>
  <c r="T24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50" i="7"/>
  <c r="T51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5" i="7"/>
  <c r="T66" i="7"/>
  <c r="T67" i="7"/>
  <c r="T68" i="7"/>
  <c r="T69" i="7"/>
  <c r="T70" i="7"/>
  <c r="T71" i="7"/>
  <c r="T72" i="7"/>
  <c r="T73" i="7"/>
  <c r="T74" i="7"/>
  <c r="T75" i="7"/>
  <c r="T76" i="7"/>
  <c r="T77" i="7"/>
  <c r="T78" i="7"/>
  <c r="T79" i="7"/>
  <c r="T80" i="7"/>
  <c r="T88" i="7"/>
  <c r="T89" i="7"/>
  <c r="T90" i="7"/>
  <c r="T91" i="7"/>
  <c r="T92" i="7"/>
  <c r="T93" i="7"/>
  <c r="T94" i="7"/>
  <c r="Q8" i="7"/>
  <c r="Q9" i="7"/>
  <c r="Q10" i="7"/>
  <c r="Q13" i="7"/>
  <c r="Q14" i="7"/>
  <c r="Q15" i="7"/>
  <c r="Q16" i="7"/>
  <c r="Q18" i="7"/>
  <c r="Q19" i="7"/>
  <c r="Q20" i="7"/>
  <c r="Q22" i="7"/>
  <c r="Q24" i="7"/>
  <c r="Q25" i="7"/>
  <c r="Q26" i="7"/>
  <c r="Q27" i="7"/>
  <c r="Q28" i="7"/>
  <c r="Q29" i="7"/>
  <c r="Q30" i="7"/>
  <c r="Q31" i="7"/>
  <c r="Q32" i="7"/>
  <c r="Q33" i="7"/>
  <c r="Q34" i="7"/>
  <c r="Q35" i="7"/>
  <c r="Q37" i="7"/>
  <c r="Q38" i="7"/>
  <c r="Q41" i="7"/>
  <c r="Q42" i="7"/>
  <c r="Q44" i="7"/>
  <c r="Q45" i="7"/>
  <c r="Q46" i="7"/>
  <c r="Q48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8" i="7"/>
  <c r="Q89" i="7"/>
  <c r="Q90" i="7"/>
  <c r="Q91" i="7"/>
  <c r="Q92" i="7"/>
  <c r="Q93" i="7"/>
  <c r="Q94" i="7"/>
  <c r="Q95" i="7"/>
  <c r="L7" i="7"/>
  <c r="L8" i="7"/>
  <c r="F8" i="7"/>
  <c r="L9" i="7"/>
  <c r="F9" i="7"/>
  <c r="L10" i="7"/>
  <c r="F10" i="7"/>
  <c r="L11" i="7"/>
  <c r="F11" i="7"/>
  <c r="H11" i="7" s="1"/>
  <c r="L12" i="7"/>
  <c r="F12" i="7"/>
  <c r="H12" i="7" s="1"/>
  <c r="G12" i="7"/>
  <c r="L13" i="7"/>
  <c r="F13" i="7" s="1"/>
  <c r="L14" i="7"/>
  <c r="F14" i="7" s="1"/>
  <c r="H14" i="7" s="1"/>
  <c r="G14" i="7"/>
  <c r="L15" i="7"/>
  <c r="F15" i="7" s="1"/>
  <c r="H15" i="7" s="1"/>
  <c r="L16" i="7"/>
  <c r="L18" i="7"/>
  <c r="N18" i="7" s="1"/>
  <c r="L19" i="7"/>
  <c r="L20" i="7"/>
  <c r="L22" i="7"/>
  <c r="L23" i="7"/>
  <c r="L24" i="7"/>
  <c r="F24" i="7"/>
  <c r="G24" i="7"/>
  <c r="L25" i="7"/>
  <c r="F25" i="7" s="1"/>
  <c r="L26" i="7"/>
  <c r="F26" i="7"/>
  <c r="L27" i="7"/>
  <c r="F27" i="7" s="1"/>
  <c r="L28" i="7"/>
  <c r="N28" i="7" s="1"/>
  <c r="L29" i="7"/>
  <c r="L31" i="7"/>
  <c r="N31" i="7" s="1"/>
  <c r="L32" i="7"/>
  <c r="F32" i="7"/>
  <c r="H32" i="7" s="1"/>
  <c r="G32" i="7"/>
  <c r="L33" i="7"/>
  <c r="L34" i="7"/>
  <c r="L35" i="7"/>
  <c r="N35" i="7" s="1"/>
  <c r="L36" i="7"/>
  <c r="N36" i="7" s="1"/>
  <c r="F36" i="7"/>
  <c r="H36" i="7" s="1"/>
  <c r="L37" i="7"/>
  <c r="F37" i="7"/>
  <c r="L38" i="7"/>
  <c r="L39" i="7"/>
  <c r="N39" i="7" s="1"/>
  <c r="L40" i="7"/>
  <c r="L41" i="7"/>
  <c r="F42" i="7"/>
  <c r="L43" i="7"/>
  <c r="N43" i="7" s="1"/>
  <c r="L44" i="7"/>
  <c r="L45" i="7"/>
  <c r="F45" i="7" s="1"/>
  <c r="L46" i="7"/>
  <c r="F46" i="7" s="1"/>
  <c r="L48" i="7"/>
  <c r="L50" i="7"/>
  <c r="F47" i="7" s="1"/>
  <c r="L51" i="7"/>
  <c r="L52" i="7"/>
  <c r="F51" i="7" s="1"/>
  <c r="L53" i="7"/>
  <c r="L54" i="7"/>
  <c r="L55" i="7"/>
  <c r="L56" i="7"/>
  <c r="F56" i="7" s="1"/>
  <c r="H56" i="7" s="1"/>
  <c r="G56" i="7"/>
  <c r="L57" i="7"/>
  <c r="F57" i="7" s="1"/>
  <c r="G57" i="7"/>
  <c r="H57" i="7" s="1"/>
  <c r="L58" i="7"/>
  <c r="F58" i="7" s="1"/>
  <c r="G58" i="7"/>
  <c r="L59" i="7"/>
  <c r="F59" i="7" s="1"/>
  <c r="L60" i="7"/>
  <c r="F60" i="7" s="1"/>
  <c r="L61" i="7"/>
  <c r="F61" i="7"/>
  <c r="L62" i="7"/>
  <c r="F62" i="7" s="1"/>
  <c r="L63" i="7"/>
  <c r="F63" i="7" s="1"/>
  <c r="G63" i="7"/>
  <c r="L64" i="7"/>
  <c r="F64" i="7"/>
  <c r="G64" i="7"/>
  <c r="L65" i="7"/>
  <c r="F65" i="7" s="1"/>
  <c r="L66" i="7"/>
  <c r="F66" i="7" s="1"/>
  <c r="G66" i="7"/>
  <c r="L67" i="7"/>
  <c r="F67" i="7"/>
  <c r="L68" i="7"/>
  <c r="L69" i="7"/>
  <c r="N69" i="7" s="1"/>
  <c r="L70" i="7"/>
  <c r="L71" i="7"/>
  <c r="N71" i="7" s="1"/>
  <c r="L72" i="7"/>
  <c r="L73" i="7"/>
  <c r="F73" i="7" s="1"/>
  <c r="H73" i="7" s="1"/>
  <c r="G73" i="7"/>
  <c r="L74" i="7"/>
  <c r="N74" i="7" s="1"/>
  <c r="L75" i="7"/>
  <c r="L76" i="7"/>
  <c r="N76" i="7" s="1"/>
  <c r="L77" i="7"/>
  <c r="N77" i="7" s="1"/>
  <c r="L78" i="7"/>
  <c r="L79" i="7"/>
  <c r="L80" i="7"/>
  <c r="L88" i="7"/>
  <c r="N88" i="7" s="1"/>
  <c r="L89" i="7"/>
  <c r="N89" i="7" s="1"/>
  <c r="L90" i="7"/>
  <c r="L91" i="7"/>
  <c r="N91" i="7" s="1"/>
  <c r="L92" i="7"/>
  <c r="N92" i="7" s="1"/>
  <c r="L93" i="7"/>
  <c r="N93" i="7" s="1"/>
  <c r="L94" i="7"/>
  <c r="L95" i="7"/>
  <c r="F95" i="7" s="1"/>
  <c r="H95" i="7" s="1"/>
  <c r="L6" i="7"/>
  <c r="F6" i="7" s="1"/>
  <c r="H6" i="7" s="1"/>
  <c r="AI1048576" i="7"/>
  <c r="L1048508" i="7"/>
  <c r="T95" i="7"/>
  <c r="Q6" i="7"/>
  <c r="AH61" i="7"/>
  <c r="AG45" i="7"/>
  <c r="AH45" i="7" s="1"/>
  <c r="AH9" i="7"/>
  <c r="AH55" i="7"/>
  <c r="AH72" i="7"/>
  <c r="AG25" i="7"/>
  <c r="AH25" i="7" s="1"/>
  <c r="AH73" i="7"/>
  <c r="AH10" i="7"/>
  <c r="AG31" i="7"/>
  <c r="AG26" i="7"/>
  <c r="AH26" i="7" s="1"/>
  <c r="AG64" i="7"/>
  <c r="AH64" i="7" s="1"/>
  <c r="AG33" i="7"/>
  <c r="AH33" i="7" s="1"/>
  <c r="AG42" i="7"/>
  <c r="AH42" i="7" s="1"/>
  <c r="AG17" i="7"/>
  <c r="AH17" i="7" s="1"/>
  <c r="AG28" i="7"/>
  <c r="AH28" i="7" s="1"/>
  <c r="AG68" i="7"/>
  <c r="AH68" i="7" s="1"/>
  <c r="AH74" i="7"/>
  <c r="AH43" i="7"/>
  <c r="AG60" i="7"/>
  <c r="AG52" i="7"/>
  <c r="AH52" i="7" s="1"/>
  <c r="AH44" i="7"/>
  <c r="AG51" i="7"/>
  <c r="AH51" i="7" s="1"/>
  <c r="AG46" i="7"/>
  <c r="AH46" i="7" s="1"/>
  <c r="AH30" i="7"/>
  <c r="N95" i="7"/>
  <c r="N80" i="7"/>
  <c r="N72" i="7"/>
  <c r="N68" i="7"/>
  <c r="H64" i="7"/>
  <c r="N52" i="7"/>
  <c r="N42" i="7"/>
  <c r="N34" i="7"/>
  <c r="N29" i="7"/>
  <c r="G88" i="7"/>
  <c r="N61" i="7"/>
  <c r="N53" i="7"/>
  <c r="N26" i="7"/>
  <c r="N22" i="7"/>
  <c r="N16" i="7"/>
  <c r="N8" i="7"/>
  <c r="N94" i="7"/>
  <c r="N90" i="7"/>
  <c r="N79" i="7"/>
  <c r="N75" i="7"/>
  <c r="N67" i="7"/>
  <c r="N55" i="7"/>
  <c r="N51" i="7"/>
  <c r="N41" i="7"/>
  <c r="N37" i="7"/>
  <c r="N33" i="7"/>
  <c r="N24" i="7"/>
  <c r="N19" i="7"/>
  <c r="N10" i="7"/>
  <c r="N78" i="7"/>
  <c r="N70" i="7"/>
  <c r="N62" i="7"/>
  <c r="N54" i="7"/>
  <c r="N44" i="7"/>
  <c r="N40" i="7"/>
  <c r="N23" i="7"/>
  <c r="N13" i="7"/>
  <c r="N9" i="7"/>
  <c r="N14" i="7"/>
  <c r="G13" i="7"/>
  <c r="G10" i="7"/>
  <c r="H10" i="7" s="1"/>
  <c r="G67" i="7"/>
  <c r="H67" i="7" s="1"/>
  <c r="G27" i="7"/>
  <c r="H27" i="7"/>
  <c r="G38" i="7"/>
  <c r="N32" i="7"/>
  <c r="G36" i="7"/>
  <c r="G45" i="7"/>
  <c r="G6" i="7"/>
  <c r="G60" i="7"/>
  <c r="H60" i="7" s="1"/>
  <c r="G74" i="7"/>
  <c r="G9" i="7"/>
  <c r="H9" i="7"/>
  <c r="G28" i="7"/>
  <c r="G65" i="7"/>
  <c r="H65" i="7" s="1"/>
  <c r="G95" i="7"/>
  <c r="N57" i="7"/>
  <c r="N48" i="7"/>
  <c r="G8" i="7"/>
  <c r="G37" i="7"/>
  <c r="H37" i="7" s="1"/>
  <c r="G46" i="7"/>
  <c r="H46" i="7" s="1"/>
  <c r="G62" i="7"/>
  <c r="H62" i="7"/>
  <c r="N64" i="7"/>
  <c r="N56" i="7"/>
  <c r="N38" i="7"/>
  <c r="N12" i="7"/>
  <c r="G59" i="7"/>
  <c r="N20" i="7"/>
  <c r="N11" i="7"/>
  <c r="H24" i="7"/>
  <c r="G61" i="7"/>
  <c r="G51" i="7"/>
  <c r="H51" i="7" s="1"/>
  <c r="G92" i="7"/>
  <c r="G33" i="7"/>
  <c r="G26" i="7"/>
  <c r="G42" i="7"/>
  <c r="H42" i="7" s="1"/>
  <c r="G68" i="7"/>
  <c r="G25" i="7"/>
  <c r="H25" i="7"/>
  <c r="N6" i="7"/>
  <c r="F74" i="7"/>
  <c r="H74" i="7" s="1"/>
  <c r="AF7" i="1"/>
  <c r="AE7" i="1"/>
  <c r="Q95" i="1"/>
  <c r="Q94" i="1"/>
  <c r="Q93" i="1"/>
  <c r="Q92" i="1"/>
  <c r="Q91" i="1"/>
  <c r="Q90" i="1"/>
  <c r="Q89" i="1"/>
  <c r="Q88" i="1"/>
  <c r="Q79" i="1"/>
  <c r="Q77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5" i="1"/>
  <c r="Q54" i="1"/>
  <c r="Q53" i="1"/>
  <c r="Q52" i="1"/>
  <c r="Q51" i="1"/>
  <c r="Q50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1" i="1"/>
  <c r="Q30" i="1"/>
  <c r="Q29" i="1"/>
  <c r="Q28" i="1"/>
  <c r="Q27" i="1"/>
  <c r="Q26" i="1"/>
  <c r="Q25" i="1"/>
  <c r="Q24" i="1"/>
  <c r="Q23" i="1"/>
  <c r="Q22" i="1"/>
  <c r="Q20" i="1"/>
  <c r="Q19" i="1"/>
  <c r="Q18" i="1"/>
  <c r="Q16" i="1"/>
  <c r="Q15" i="1"/>
  <c r="Q14" i="1"/>
  <c r="Q13" i="1"/>
  <c r="Q12" i="1"/>
  <c r="Q11" i="1"/>
  <c r="Q10" i="1"/>
  <c r="Q9" i="1"/>
  <c r="Q8" i="1"/>
  <c r="Q7" i="1"/>
  <c r="Q6" i="1"/>
  <c r="C2" i="5"/>
  <c r="C6" i="5"/>
  <c r="AJ44" i="11"/>
  <c r="AK44" i="11" s="1"/>
  <c r="AJ24" i="11"/>
  <c r="AK24" i="11" s="1"/>
  <c r="K80" i="1"/>
  <c r="K79" i="1"/>
  <c r="K78" i="1"/>
  <c r="K77" i="1"/>
  <c r="K76" i="1"/>
  <c r="K75" i="1"/>
  <c r="K74" i="1"/>
  <c r="K66" i="1"/>
  <c r="G66" i="1" s="1"/>
  <c r="K46" i="1"/>
  <c r="G46" i="1" s="1"/>
  <c r="K45" i="1"/>
  <c r="G45" i="1" s="1"/>
  <c r="K42" i="1"/>
  <c r="G42" i="1" s="1"/>
  <c r="K32" i="1"/>
  <c r="G32" i="1" s="1"/>
  <c r="K14" i="1"/>
  <c r="G14" i="1" s="1"/>
  <c r="K12" i="1"/>
  <c r="G12" i="1" s="1"/>
  <c r="K11" i="1"/>
  <c r="G11" i="1" s="1"/>
  <c r="K10" i="1"/>
  <c r="G10" i="1" s="1"/>
  <c r="K9" i="1"/>
  <c r="G9" i="1" s="1"/>
  <c r="K8" i="1"/>
  <c r="G67" i="1"/>
  <c r="K24" i="1"/>
  <c r="G24" i="1" s="1"/>
  <c r="N3" i="3"/>
  <c r="O3" i="3"/>
  <c r="P3" i="3"/>
  <c r="M3" i="3"/>
  <c r="I3" i="3"/>
  <c r="H3" i="3"/>
  <c r="H22" i="2"/>
  <c r="S22" i="2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9" i="2"/>
  <c r="N8" i="2"/>
  <c r="N7" i="2"/>
  <c r="N6" i="2"/>
  <c r="V1048525" i="2"/>
  <c r="H1048446" i="2"/>
  <c r="R33" i="2"/>
  <c r="K33" i="2"/>
  <c r="H33" i="2"/>
  <c r="S33" i="2" s="1"/>
  <c r="S32" i="2"/>
  <c r="S31" i="2"/>
  <c r="R31" i="2"/>
  <c r="K31" i="2"/>
  <c r="K30" i="2"/>
  <c r="H30" i="2"/>
  <c r="R29" i="2"/>
  <c r="K29" i="2"/>
  <c r="H29" i="2"/>
  <c r="S28" i="2"/>
  <c r="R28" i="2"/>
  <c r="K28" i="2"/>
  <c r="R27" i="2"/>
  <c r="K27" i="2"/>
  <c r="H27" i="2"/>
  <c r="S27" i="2" s="1"/>
  <c r="R26" i="2"/>
  <c r="K26" i="2"/>
  <c r="H26" i="2"/>
  <c r="S26" i="2" s="1"/>
  <c r="R25" i="2"/>
  <c r="K25" i="2"/>
  <c r="H25" i="2"/>
  <c r="S25" i="2" s="1"/>
  <c r="R24" i="2"/>
  <c r="K24" i="2"/>
  <c r="H24" i="2"/>
  <c r="S24" i="2" s="1"/>
  <c r="R23" i="2"/>
  <c r="K23" i="2"/>
  <c r="H23" i="2"/>
  <c r="S23" i="2" s="1"/>
  <c r="K22" i="2"/>
  <c r="S21" i="2"/>
  <c r="R21" i="2"/>
  <c r="K21" i="2"/>
  <c r="S20" i="2"/>
  <c r="S19" i="2"/>
  <c r="R19" i="2"/>
  <c r="K19" i="2"/>
  <c r="S18" i="2"/>
  <c r="R17" i="2"/>
  <c r="K17" i="2"/>
  <c r="H17" i="2"/>
  <c r="S17" i="2"/>
  <c r="R16" i="2"/>
  <c r="K16" i="2"/>
  <c r="H16" i="2"/>
  <c r="S16" i="2"/>
  <c r="R15" i="2"/>
  <c r="K15" i="2"/>
  <c r="H15" i="2"/>
  <c r="S15" i="2"/>
  <c r="R14" i="2"/>
  <c r="K14" i="2"/>
  <c r="H14" i="2"/>
  <c r="S14" i="2"/>
  <c r="S13" i="2"/>
  <c r="R13" i="2"/>
  <c r="K13" i="2"/>
  <c r="H12" i="2"/>
  <c r="S12" i="2" s="1"/>
  <c r="H11" i="2"/>
  <c r="S11" i="2" s="1"/>
  <c r="H10" i="2"/>
  <c r="S10" i="2"/>
  <c r="K9" i="2"/>
  <c r="H9" i="2"/>
  <c r="S9" i="2" s="1"/>
  <c r="R8" i="2"/>
  <c r="K8" i="2"/>
  <c r="H8" i="2"/>
  <c r="S8" i="2" s="1"/>
  <c r="K7" i="2"/>
  <c r="H7" i="2"/>
  <c r="R6" i="2"/>
  <c r="K6" i="2"/>
  <c r="H6" i="2"/>
  <c r="S6" i="2" s="1"/>
  <c r="S29" i="2"/>
  <c r="AI1048576" i="1"/>
  <c r="K1048501" i="1"/>
  <c r="N95" i="1"/>
  <c r="K95" i="1"/>
  <c r="G95" i="1" s="1"/>
  <c r="N94" i="1"/>
  <c r="N93" i="1"/>
  <c r="G92" i="1"/>
  <c r="N91" i="1"/>
  <c r="N90" i="1"/>
  <c r="N89" i="1"/>
  <c r="N88" i="1"/>
  <c r="N80" i="1"/>
  <c r="N79" i="1"/>
  <c r="N77" i="1"/>
  <c r="N76" i="1"/>
  <c r="N75" i="1"/>
  <c r="N74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5" i="1"/>
  <c r="AJ52" i="11"/>
  <c r="N53" i="1"/>
  <c r="AJ51" i="11"/>
  <c r="N52" i="1"/>
  <c r="N51" i="1"/>
  <c r="N50" i="1"/>
  <c r="N46" i="1"/>
  <c r="N45" i="1"/>
  <c r="N42" i="1"/>
  <c r="N41" i="1"/>
  <c r="N38" i="1"/>
  <c r="N37" i="1"/>
  <c r="G37" i="1"/>
  <c r="G36" i="1"/>
  <c r="N35" i="1"/>
  <c r="N34" i="1"/>
  <c r="N33" i="1"/>
  <c r="N32" i="1"/>
  <c r="N31" i="1"/>
  <c r="N30" i="1"/>
  <c r="N29" i="1"/>
  <c r="N28" i="1"/>
  <c r="N27" i="1"/>
  <c r="N26" i="1"/>
  <c r="G26" i="1"/>
  <c r="N25" i="1"/>
  <c r="N24" i="1"/>
  <c r="N22" i="1"/>
  <c r="N20" i="1"/>
  <c r="N19" i="1"/>
  <c r="N18" i="1"/>
  <c r="N16" i="1"/>
  <c r="N15" i="1"/>
  <c r="N14" i="1"/>
  <c r="N10" i="1"/>
  <c r="N8" i="1"/>
  <c r="N7" i="1"/>
  <c r="N6" i="1"/>
  <c r="K50" i="11"/>
  <c r="AD21" i="13"/>
  <c r="K18" i="11"/>
  <c r="AI25" i="13"/>
  <c r="K7" i="11"/>
  <c r="AH22" i="1"/>
  <c r="AH60" i="1"/>
  <c r="AH34" i="1"/>
  <c r="AA34" i="11"/>
  <c r="H47" i="7" l="1"/>
  <c r="H45" i="7"/>
  <c r="H63" i="7"/>
  <c r="F33" i="7"/>
  <c r="H33" i="7" s="1"/>
  <c r="AH7" i="7"/>
  <c r="AH49" i="7"/>
  <c r="AL32" i="13"/>
  <c r="AK32" i="13"/>
  <c r="F68" i="7"/>
  <c r="H68" i="7" s="1"/>
  <c r="F43" i="7"/>
  <c r="H26" i="7"/>
  <c r="H61" i="7"/>
  <c r="N63" i="7"/>
  <c r="H8" i="7"/>
  <c r="H38" i="7"/>
  <c r="H13" i="7"/>
  <c r="N50" i="7"/>
  <c r="N45" i="7"/>
  <c r="N25" i="7"/>
  <c r="N46" i="7"/>
  <c r="N60" i="7"/>
  <c r="N15" i="7"/>
  <c r="H66" i="7"/>
  <c r="H59" i="7"/>
  <c r="H58" i="7"/>
  <c r="F38" i="7"/>
  <c r="F20" i="7"/>
  <c r="H20" i="7" s="1"/>
  <c r="AH62" i="7"/>
  <c r="AG50" i="7"/>
  <c r="AH50" i="7" s="1"/>
  <c r="AH40" i="7"/>
  <c r="AG38" i="7"/>
  <c r="AH38" i="7" s="1"/>
  <c r="AG19" i="7"/>
  <c r="AH19" i="7" s="1"/>
  <c r="AG15" i="7"/>
  <c r="AH15" i="7" s="1"/>
  <c r="AG7" i="7"/>
  <c r="AK6" i="10"/>
  <c r="AK13" i="10"/>
  <c r="AK29" i="10"/>
  <c r="AK31" i="10"/>
  <c r="AK41" i="10"/>
  <c r="AK49" i="10"/>
  <c r="AK57" i="10"/>
  <c r="AL21" i="13"/>
  <c r="AL49" i="13"/>
  <c r="AK33" i="13"/>
  <c r="AL33" i="13"/>
  <c r="AK41" i="13"/>
  <c r="AL41" i="13"/>
  <c r="AJ27" i="10"/>
  <c r="AK27" i="10" s="1"/>
  <c r="AJ28" i="10"/>
  <c r="AK28" i="10" s="1"/>
  <c r="F38" i="10"/>
  <c r="AJ38" i="10"/>
  <c r="AK38" i="10" s="1"/>
  <c r="AJ40" i="10"/>
  <c r="AK40" i="10" s="1"/>
  <c r="AJ44" i="10"/>
  <c r="AK44" i="10" s="1"/>
  <c r="AJ48" i="10"/>
  <c r="AK48" i="10" s="1"/>
  <c r="AJ63" i="10"/>
  <c r="AK63" i="10" s="1"/>
  <c r="AJ67" i="10"/>
  <c r="AK67" i="10" s="1"/>
  <c r="AJ71" i="10"/>
  <c r="AK71" i="10" s="1"/>
  <c r="AK72" i="10"/>
  <c r="AK76" i="10"/>
  <c r="AH14" i="1"/>
  <c r="AG22" i="1"/>
  <c r="AG26" i="1"/>
  <c r="AG30" i="1"/>
  <c r="AG34" i="1"/>
  <c r="AG38" i="1"/>
  <c r="AH85" i="1"/>
  <c r="N86" i="7"/>
  <c r="N87" i="7"/>
  <c r="N47" i="7"/>
  <c r="G43" i="7"/>
  <c r="AL40" i="13"/>
  <c r="AL42" i="13"/>
  <c r="AL43" i="13"/>
  <c r="AL47" i="13"/>
  <c r="P25" i="13"/>
  <c r="AG18" i="1"/>
  <c r="G6" i="1"/>
  <c r="G6" i="13" s="1"/>
  <c r="AH43" i="1"/>
  <c r="AH47" i="1"/>
  <c r="AH52" i="1"/>
  <c r="AH64" i="1"/>
  <c r="AH68" i="1"/>
  <c r="AG47" i="1"/>
  <c r="AG52" i="1"/>
  <c r="AG56" i="1"/>
  <c r="AG64" i="1"/>
  <c r="AG68" i="1"/>
  <c r="AH72" i="1"/>
  <c r="AH10" i="1"/>
  <c r="AH26" i="1"/>
  <c r="AH30" i="1"/>
  <c r="AH91" i="1"/>
  <c r="K53" i="11"/>
  <c r="G50" i="11" s="1"/>
  <c r="AA38" i="11"/>
  <c r="J6" i="13"/>
  <c r="M31" i="13"/>
  <c r="AD22" i="13"/>
  <c r="AG72" i="1"/>
  <c r="AH18" i="1"/>
  <c r="AH56" i="1"/>
  <c r="AA20" i="13"/>
  <c r="V15" i="13"/>
  <c r="V25" i="13"/>
  <c r="R15" i="13"/>
  <c r="AA30" i="13"/>
  <c r="P15" i="13"/>
  <c r="R25" i="13"/>
  <c r="K61" i="11"/>
  <c r="G61" i="11" s="1"/>
  <c r="K39" i="11"/>
  <c r="K57" i="11"/>
  <c r="G57" i="11" s="1"/>
  <c r="AC19" i="11"/>
  <c r="AH19" i="11" s="1"/>
  <c r="AC9" i="11"/>
  <c r="AH9" i="11" s="1"/>
  <c r="AC7" i="11"/>
  <c r="AH7" i="11" s="1"/>
  <c r="AC87" i="11"/>
  <c r="AH87" i="11" s="1"/>
  <c r="AC73" i="11"/>
  <c r="AH73" i="11" s="1"/>
  <c r="AC65" i="11"/>
  <c r="AH65" i="11" s="1"/>
  <c r="AI65" i="11" s="1"/>
  <c r="AC61" i="11"/>
  <c r="AH61" i="11" s="1"/>
  <c r="AI61" i="11" s="1"/>
  <c r="AC57" i="11"/>
  <c r="AH57" i="11" s="1"/>
  <c r="AI57" i="11" s="1"/>
  <c r="AD14" i="13"/>
  <c r="M30" i="13"/>
  <c r="AC51" i="11"/>
  <c r="AH51" i="11" s="1"/>
  <c r="AC33" i="11"/>
  <c r="AH33" i="11" s="1"/>
  <c r="AM28" i="11"/>
  <c r="AK44" i="13"/>
  <c r="AL44" i="13"/>
  <c r="F88" i="7"/>
  <c r="H88" i="7" s="1"/>
  <c r="AH60" i="7"/>
  <c r="AH31" i="7"/>
  <c r="AK9" i="10"/>
  <c r="AK32" i="10"/>
  <c r="AK78" i="10"/>
  <c r="AK86" i="10"/>
  <c r="G44" i="13"/>
  <c r="AK46" i="13"/>
  <c r="AL46" i="13"/>
  <c r="F92" i="7"/>
  <c r="H92" i="7" s="1"/>
  <c r="N73" i="7"/>
  <c r="N58" i="7"/>
  <c r="N66" i="7"/>
  <c r="N27" i="7"/>
  <c r="N59" i="7"/>
  <c r="N65" i="7"/>
  <c r="AQ34" i="10"/>
  <c r="F6" i="10"/>
  <c r="AK7" i="10"/>
  <c r="AK62" i="10"/>
  <c r="AK24" i="13"/>
  <c r="AL24" i="13"/>
  <c r="F28" i="7"/>
  <c r="H28" i="7" s="1"/>
  <c r="AK23" i="10"/>
  <c r="AQ32" i="10"/>
  <c r="AQ35" i="10"/>
  <c r="G81" i="7"/>
  <c r="AK47" i="13"/>
  <c r="AL12" i="13"/>
  <c r="AK12" i="13"/>
  <c r="AK17" i="13"/>
  <c r="AL17" i="13"/>
  <c r="AL23" i="13"/>
  <c r="AK12" i="10"/>
  <c r="AJ55" i="10"/>
  <c r="AK55" i="10" s="1"/>
  <c r="AL13" i="13"/>
  <c r="AL16" i="13"/>
  <c r="AL31" i="13"/>
  <c r="AK31" i="13"/>
  <c r="F81" i="7"/>
  <c r="AK48" i="13"/>
  <c r="AL7" i="13"/>
  <c r="AL9" i="13"/>
  <c r="AL29" i="13"/>
  <c r="AK29" i="13"/>
  <c r="AI6" i="13"/>
  <c r="AG6" i="1"/>
  <c r="AH6" i="1" s="1"/>
  <c r="AH11" i="1"/>
  <c r="AG15" i="1"/>
  <c r="AG19" i="1"/>
  <c r="AH23" i="1"/>
  <c r="AH27" i="1"/>
  <c r="AH31" i="1"/>
  <c r="AH35" i="1"/>
  <c r="AH39" i="1"/>
  <c r="AH93" i="1"/>
  <c r="AG44" i="1"/>
  <c r="AG48" i="1"/>
  <c r="AG53" i="1"/>
  <c r="AG57" i="1"/>
  <c r="AG61" i="1"/>
  <c r="AH65" i="1"/>
  <c r="AH69" i="1"/>
  <c r="AH73" i="1"/>
  <c r="AH77" i="1"/>
  <c r="AH88" i="1"/>
  <c r="AH92" i="1"/>
  <c r="AH83" i="1"/>
  <c r="AG49" i="1"/>
  <c r="G68" i="1"/>
  <c r="AJ6" i="13"/>
  <c r="M20" i="13"/>
  <c r="AD15" i="13"/>
  <c r="K44" i="11"/>
  <c r="G43" i="11" s="1"/>
  <c r="AC50" i="11"/>
  <c r="AH50" i="11" s="1"/>
  <c r="AC42" i="11"/>
  <c r="AH42" i="11" s="1"/>
  <c r="AI42" i="11" s="1"/>
  <c r="AC34" i="11"/>
  <c r="AH34" i="11" s="1"/>
  <c r="AC26" i="11"/>
  <c r="AH26" i="11" s="1"/>
  <c r="AI26" i="11" s="1"/>
  <c r="AC18" i="11"/>
  <c r="AH18" i="11" s="1"/>
  <c r="AA15" i="11"/>
  <c r="K19" i="11"/>
  <c r="K23" i="11"/>
  <c r="K28" i="11"/>
  <c r="K48" i="11"/>
  <c r="AC44" i="11"/>
  <c r="AH44" i="11" s="1"/>
  <c r="K68" i="11"/>
  <c r="K16" i="11"/>
  <c r="AC52" i="11"/>
  <c r="AH52" i="11" s="1"/>
  <c r="AC32" i="11"/>
  <c r="AH32" i="11" s="1"/>
  <c r="AI32" i="11" s="1"/>
  <c r="AC28" i="11"/>
  <c r="AH28" i="11" s="1"/>
  <c r="AH44" i="1"/>
  <c r="AH82" i="1"/>
  <c r="AG65" i="1"/>
  <c r="AC79" i="11"/>
  <c r="AH79" i="11" s="1"/>
  <c r="AG35" i="1"/>
  <c r="AK43" i="11"/>
  <c r="AC15" i="11"/>
  <c r="AH15" i="11" s="1"/>
  <c r="AK47" i="11"/>
  <c r="AK20" i="11"/>
  <c r="AH86" i="1"/>
  <c r="G33" i="1"/>
  <c r="AD6" i="13"/>
  <c r="M22" i="13"/>
  <c r="M14" i="13"/>
  <c r="M15" i="13"/>
  <c r="AG31" i="1"/>
  <c r="AH61" i="1"/>
  <c r="AG23" i="1"/>
  <c r="AH57" i="1"/>
  <c r="AG27" i="1"/>
  <c r="AH49" i="1"/>
  <c r="AG39" i="1"/>
  <c r="AH53" i="1"/>
  <c r="AG73" i="1"/>
  <c r="AH19" i="1"/>
  <c r="AH48" i="1"/>
  <c r="AH15" i="1"/>
  <c r="AC58" i="11"/>
  <c r="AH58" i="11" s="1"/>
  <c r="AI58" i="11" s="1"/>
  <c r="AC11" i="11"/>
  <c r="AH11" i="11" s="1"/>
  <c r="AI11" i="11" s="1"/>
  <c r="AG69" i="1"/>
  <c r="AK38" i="11"/>
  <c r="K29" i="11"/>
  <c r="AA41" i="11"/>
  <c r="AC25" i="11"/>
  <c r="AH25" i="11" s="1"/>
  <c r="AI25" i="11" s="1"/>
  <c r="AM20" i="11"/>
  <c r="AH9" i="1"/>
  <c r="AH63" i="1"/>
  <c r="G47" i="1"/>
  <c r="AC43" i="11"/>
  <c r="AH43" i="11" s="1"/>
  <c r="AI43" i="11" s="1"/>
  <c r="AC39" i="11"/>
  <c r="AH39" i="11" s="1"/>
  <c r="AC23" i="11"/>
  <c r="AH23" i="11" s="1"/>
  <c r="K25" i="11"/>
  <c r="G25" i="11" s="1"/>
  <c r="K64" i="11"/>
  <c r="G64" i="11" s="1"/>
  <c r="AC38" i="11"/>
  <c r="AH38" i="11" s="1"/>
  <c r="K49" i="11"/>
  <c r="K33" i="11"/>
  <c r="AC60" i="11"/>
  <c r="AH60" i="11" s="1"/>
  <c r="AI60" i="11" s="1"/>
  <c r="AC72" i="11"/>
  <c r="AH72" i="11" s="1"/>
  <c r="AI72" i="11" s="1"/>
  <c r="K72" i="11"/>
  <c r="G72" i="11" s="1"/>
  <c r="AC21" i="11"/>
  <c r="AH21" i="11" s="1"/>
  <c r="AC83" i="11"/>
  <c r="AH83" i="11" s="1"/>
  <c r="AC59" i="11"/>
  <c r="AH59" i="11" s="1"/>
  <c r="AI59" i="11" s="1"/>
  <c r="AG20" i="1"/>
  <c r="AG58" i="1"/>
  <c r="AH66" i="1"/>
  <c r="AG70" i="1"/>
  <c r="G38" i="1"/>
  <c r="M6" i="13"/>
  <c r="K63" i="11"/>
  <c r="G63" i="11" s="1"/>
  <c r="K59" i="11"/>
  <c r="G59" i="11" s="1"/>
  <c r="K13" i="11"/>
  <c r="G13" i="11" s="1"/>
  <c r="AK28" i="11"/>
  <c r="K20" i="11"/>
  <c r="AC77" i="11"/>
  <c r="AH77" i="11" s="1"/>
  <c r="AK33" i="11"/>
  <c r="K60" i="11"/>
  <c r="G60" i="11" s="1"/>
  <c r="AC64" i="11"/>
  <c r="AH64" i="11" s="1"/>
  <c r="AI64" i="11" s="1"/>
  <c r="AC12" i="11"/>
  <c r="AH12" i="11" s="1"/>
  <c r="AI12" i="11" s="1"/>
  <c r="AC55" i="11"/>
  <c r="AH55" i="11" s="1"/>
  <c r="AI55" i="11" s="1"/>
  <c r="K71" i="11"/>
  <c r="AC84" i="11"/>
  <c r="AH84" i="11" s="1"/>
  <c r="AC68" i="11"/>
  <c r="AH68" i="11" s="1"/>
  <c r="AC76" i="11"/>
  <c r="AH76" i="11" s="1"/>
  <c r="AC63" i="11"/>
  <c r="AH63" i="11" s="1"/>
  <c r="AI63" i="11" s="1"/>
  <c r="AC71" i="11"/>
  <c r="AH71" i="11" s="1"/>
  <c r="K17" i="11"/>
  <c r="K55" i="11"/>
  <c r="G55" i="11" s="1"/>
  <c r="K21" i="11"/>
  <c r="AC13" i="11"/>
  <c r="AH13" i="11" s="1"/>
  <c r="AI13" i="11" s="1"/>
  <c r="AC6" i="11"/>
  <c r="AH6" i="11" s="1"/>
  <c r="AI6" i="11" s="1"/>
  <c r="AC81" i="11"/>
  <c r="AH81" i="11" s="1"/>
  <c r="V20" i="13"/>
  <c r="V27" i="13"/>
  <c r="K58" i="11"/>
  <c r="G58" i="11" s="1"/>
  <c r="T27" i="13"/>
  <c r="AH58" i="1"/>
  <c r="AC49" i="11"/>
  <c r="AH49" i="11" s="1"/>
  <c r="AI47" i="11" s="1"/>
  <c r="AC41" i="11"/>
  <c r="AH41" i="11" s="1"/>
  <c r="AC37" i="11"/>
  <c r="AH37" i="11" s="1"/>
  <c r="AI37" i="11" s="1"/>
  <c r="AH33" i="1"/>
  <c r="AG41" i="1"/>
  <c r="AH75" i="1"/>
  <c r="AA54" i="11"/>
  <c r="K35" i="11"/>
  <c r="G33" i="11" s="1"/>
  <c r="AA70" i="11"/>
  <c r="R27" i="13"/>
  <c r="AM33" i="11"/>
  <c r="V30" i="13"/>
  <c r="AC20" i="11"/>
  <c r="AH20" i="11" s="1"/>
  <c r="AK25" i="13"/>
  <c r="AC70" i="11"/>
  <c r="AH70" i="11" s="1"/>
  <c r="AC66" i="11"/>
  <c r="AH66" i="11" s="1"/>
  <c r="AI66" i="11" s="1"/>
  <c r="AH8" i="1"/>
  <c r="AH12" i="1"/>
  <c r="AH16" i="1"/>
  <c r="AH20" i="1"/>
  <c r="AG24" i="1"/>
  <c r="AH28" i="1"/>
  <c r="AG32" i="1"/>
  <c r="AH36" i="1"/>
  <c r="AG40" i="1"/>
  <c r="AH94" i="1"/>
  <c r="AH45" i="1"/>
  <c r="AG50" i="1"/>
  <c r="AH54" i="1"/>
  <c r="AH62" i="1"/>
  <c r="AH70" i="1"/>
  <c r="AH74" i="1"/>
  <c r="AH78" i="1"/>
  <c r="AH89" i="1"/>
  <c r="AH81" i="1"/>
  <c r="AK30" i="13"/>
  <c r="K67" i="11"/>
  <c r="P22" i="13"/>
  <c r="P14" i="13"/>
  <c r="AK50" i="11"/>
  <c r="AM50" i="11"/>
  <c r="AD30" i="13"/>
  <c r="R14" i="13"/>
  <c r="AC80" i="11"/>
  <c r="AH80" i="11" s="1"/>
  <c r="AA81" i="11"/>
  <c r="AC74" i="11"/>
  <c r="AH74" i="11" s="1"/>
  <c r="AA31" i="11"/>
  <c r="AC36" i="11"/>
  <c r="AH36" i="11" s="1"/>
  <c r="AI36" i="11" s="1"/>
  <c r="AC29" i="11"/>
  <c r="AH29" i="11" s="1"/>
  <c r="AK22" i="13"/>
  <c r="AC31" i="11"/>
  <c r="AH31" i="11" s="1"/>
  <c r="V22" i="13"/>
  <c r="AA6" i="13"/>
  <c r="J20" i="13"/>
  <c r="AC45" i="11"/>
  <c r="AH45" i="11" s="1"/>
  <c r="AI45" i="11" s="1"/>
  <c r="AC78" i="11"/>
  <c r="AH78" i="11" s="1"/>
  <c r="AC10" i="11"/>
  <c r="AH10" i="11" s="1"/>
  <c r="R22" i="13"/>
  <c r="G15" i="1"/>
  <c r="AD25" i="13"/>
  <c r="G51" i="1"/>
  <c r="AC17" i="11"/>
  <c r="AH17" i="11" s="1"/>
  <c r="AG13" i="1"/>
  <c r="AH17" i="1"/>
  <c r="AG21" i="1"/>
  <c r="AH25" i="1"/>
  <c r="AH29" i="1"/>
  <c r="AG33" i="1"/>
  <c r="AH37" i="1"/>
  <c r="AH41" i="1"/>
  <c r="AH95" i="1"/>
  <c r="AG46" i="1"/>
  <c r="AG51" i="1"/>
  <c r="AG55" i="1"/>
  <c r="AH59" i="1"/>
  <c r="AG63" i="1"/>
  <c r="AH67" i="1"/>
  <c r="AH71" i="1"/>
  <c r="AH79" i="1"/>
  <c r="AH90" i="1"/>
  <c r="AH84" i="1"/>
  <c r="AH87" i="1"/>
  <c r="AK67" i="11"/>
  <c r="AM38" i="11"/>
  <c r="K69" i="11"/>
  <c r="AG71" i="1"/>
  <c r="AG37" i="1"/>
  <c r="AK15" i="13"/>
  <c r="AD20" i="13"/>
  <c r="AC27" i="11"/>
  <c r="AH27" i="11" s="1"/>
  <c r="AI27" i="11" s="1"/>
  <c r="G20" i="1"/>
  <c r="G28" i="1"/>
  <c r="AG90" i="1"/>
  <c r="AC82" i="11"/>
  <c r="AH82" i="11" s="1"/>
  <c r="AH13" i="1"/>
  <c r="K40" i="11"/>
  <c r="G38" i="11" s="1"/>
  <c r="AK6" i="11"/>
  <c r="AA25" i="13"/>
  <c r="AC16" i="11"/>
  <c r="AH16" i="11" s="1"/>
  <c r="AM47" i="11"/>
  <c r="AH51" i="1"/>
  <c r="AH21" i="1"/>
  <c r="AH46" i="1"/>
  <c r="AG29" i="1"/>
  <c r="R6" i="13"/>
  <c r="AH55" i="1"/>
  <c r="AC40" i="11"/>
  <c r="AH40" i="11" s="1"/>
  <c r="AG59" i="1"/>
  <c r="AG25" i="1"/>
  <c r="AC30" i="11"/>
  <c r="AH30" i="11" s="1"/>
  <c r="AA14" i="13"/>
  <c r="AA80" i="11"/>
  <c r="AL25" i="13"/>
  <c r="J15" i="13"/>
  <c r="G15" i="13" s="1"/>
  <c r="AG17" i="1"/>
  <c r="AA30" i="11"/>
  <c r="Y6" i="13"/>
  <c r="K82" i="11"/>
  <c r="G80" i="11" s="1"/>
  <c r="AA27" i="13"/>
  <c r="AA83" i="11"/>
  <c r="AM67" i="11"/>
  <c r="AM43" i="11"/>
  <c r="J25" i="13"/>
  <c r="G25" i="13" s="1"/>
  <c r="T6" i="13"/>
  <c r="AC69" i="11"/>
  <c r="AH69" i="11" s="1"/>
  <c r="AC56" i="11"/>
  <c r="AH56" i="11" s="1"/>
  <c r="AI56" i="11" s="1"/>
  <c r="AC24" i="11"/>
  <c r="AH24" i="11" s="1"/>
  <c r="AI24" i="11" s="1"/>
  <c r="AC8" i="11"/>
  <c r="AH8" i="11" s="1"/>
  <c r="AK20" i="13"/>
  <c r="K56" i="11"/>
  <c r="G56" i="11" s="1"/>
  <c r="J22" i="13"/>
  <c r="G22" i="13" s="1"/>
  <c r="V6" i="13"/>
  <c r="G74" i="1"/>
  <c r="AG7" i="1"/>
  <c r="AH7" i="1" s="1"/>
  <c r="K6" i="11"/>
  <c r="G6" i="11" s="1"/>
  <c r="AC85" i="11"/>
  <c r="AH85" i="11" s="1"/>
  <c r="V14" i="13"/>
  <c r="AD27" i="13"/>
  <c r="AM15" i="11"/>
  <c r="AK15" i="11"/>
  <c r="AL20" i="13"/>
  <c r="AL30" i="13"/>
  <c r="AL22" i="13"/>
  <c r="AL27" i="13"/>
  <c r="AL14" i="13"/>
  <c r="AK14" i="13"/>
  <c r="AG16" i="1"/>
  <c r="M25" i="13"/>
  <c r="AA27" i="11"/>
  <c r="AA15" i="13"/>
  <c r="AG28" i="1"/>
  <c r="AH24" i="1"/>
  <c r="AG54" i="1"/>
  <c r="AH32" i="1"/>
  <c r="AA62" i="11"/>
  <c r="AH50" i="1"/>
  <c r="AH40" i="1"/>
  <c r="AC22" i="11"/>
  <c r="AH22" i="11" s="1"/>
  <c r="AC75" i="11"/>
  <c r="AH75" i="11" s="1"/>
  <c r="AA22" i="11"/>
  <c r="AC54" i="11"/>
  <c r="AH54" i="11" s="1"/>
  <c r="T20" i="13"/>
  <c r="AC86" i="11"/>
  <c r="AH86" i="11" s="1"/>
  <c r="R20" i="13"/>
  <c r="AC14" i="11"/>
  <c r="AH14" i="11" s="1"/>
  <c r="AI14" i="11" s="1"/>
  <c r="J14" i="13"/>
  <c r="G14" i="13" s="1"/>
  <c r="AL15" i="13"/>
  <c r="AA22" i="13"/>
  <c r="AC67" i="11"/>
  <c r="AH67" i="11" s="1"/>
  <c r="AC62" i="11"/>
  <c r="AH62" i="11" s="1"/>
  <c r="AI62" i="11" s="1"/>
  <c r="AG62" i="1"/>
  <c r="AC35" i="11"/>
  <c r="AH35" i="11" s="1"/>
  <c r="AK6" i="13" l="1"/>
  <c r="H43" i="7"/>
  <c r="AL6" i="13"/>
  <c r="G28" i="11"/>
  <c r="AI33" i="11"/>
  <c r="H81" i="7"/>
  <c r="G47" i="11"/>
  <c r="G15" i="11"/>
  <c r="AI50" i="11"/>
  <c r="G20" i="11"/>
  <c r="AI20" i="11"/>
  <c r="AI28" i="11"/>
  <c r="AI15" i="11"/>
  <c r="G67" i="11"/>
  <c r="AI38" i="11"/>
  <c r="AI67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Joaquín Martinez</author>
    <author>Jorge Martinez</author>
  </authors>
  <commentList>
    <comment ref="V8" authorId="0" shapeId="0" xr:uid="{F274B3E4-C416-462D-8D87-72BF8143A127}">
      <text>
        <r>
          <rPr>
            <b/>
            <sz val="9"/>
            <color indexed="81"/>
            <rFont val="Tahoma"/>
            <family val="2"/>
          </rPr>
          <t>Joaquín Martinez:</t>
        </r>
        <r>
          <rPr>
            <sz val="9"/>
            <color indexed="81"/>
            <rFont val="Tahoma"/>
            <family val="2"/>
          </rPr>
          <t xml:space="preserve">
2019 - 251.043</t>
        </r>
      </text>
    </comment>
    <comment ref="T75" authorId="1" shapeId="0" xr:uid="{D10304DD-EEBC-45B9-B91B-7A296785D2B7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El porcentaje de avance del indicador en SEGPLAN es de 0%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Martinez</author>
  </authors>
  <commentList>
    <comment ref="Y21" authorId="0" shapeId="0" xr:uid="{51EA524D-A200-43D6-8E26-A217F13C03C2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En SEGPLAN aparece con un % de cumplimiento de la vigencia de 556%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Martinez</author>
  </authors>
  <commentList>
    <comment ref="AA32" authorId="0" shapeId="0" xr:uid="{E24FA85C-1619-482B-AF20-C6E7EF64102A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En SEGPLAN aparece con un % de cumplimiento de la vigencia de 556%</t>
        </r>
      </text>
    </comment>
    <comment ref="AM47" authorId="0" shapeId="0" xr:uid="{BC7E82BC-BF93-49F6-8E1A-5B4C396661F8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en segplan el acumulado del plan es de 24,43%</t>
        </r>
      </text>
    </comment>
    <comment ref="AC74" authorId="0" shapeId="0" xr:uid="{222282F8-282E-4E95-9BBE-C45FDE656E53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El porcentaje de avance del indicador en SEGPLAN es de 0%</t>
        </r>
      </text>
    </comment>
    <comment ref="AC77" authorId="0" shapeId="0" xr:uid="{4F24E64E-72A7-4C8D-92A6-4F16121F5E29}">
      <text>
        <r>
          <rPr>
            <b/>
            <sz val="9"/>
            <color indexed="81"/>
            <rFont val="Tahoma"/>
            <family val="2"/>
          </rPr>
          <t>En Segplan, el % de avance está en 0%</t>
        </r>
      </text>
    </comment>
    <comment ref="AC79" authorId="0" shapeId="0" xr:uid="{021860D8-6539-4C6B-A762-C27344C38CB3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En SEGPLAN el avance del trimestre corresponde a 90,44%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Jorge Martinez</author>
  </authors>
  <commentList>
    <comment ref="AA32" authorId="0" shapeId="0" xr:uid="{23B032E2-B213-40C6-8A72-86D67FB0F193}">
      <text>
        <r>
          <rPr>
            <b/>
            <sz val="9"/>
            <color indexed="81"/>
            <rFont val="Tahoma"/>
            <family val="2"/>
          </rPr>
          <t>Jorge Martinez:</t>
        </r>
        <r>
          <rPr>
            <sz val="9"/>
            <color indexed="81"/>
            <rFont val="Tahoma"/>
            <family val="2"/>
          </rPr>
          <t xml:space="preserve">
En SEGPLAN aparece con un % de cumplimiento de la vigencia de 556%</t>
        </r>
      </text>
    </comment>
  </commentList>
</comments>
</file>

<file path=xl/sharedStrings.xml><?xml version="1.0" encoding="utf-8"?>
<sst xmlns="http://schemas.openxmlformats.org/spreadsheetml/2006/main" count="3791" uniqueCount="220">
  <si>
    <t>MATRIZ DE SEGUIMIENTO A METAS PLAN DE DESARROLLO POR ENTIDADES DEL SECTOR CULTURA, RECREACIÓN Y DEPORTE</t>
  </si>
  <si>
    <t>CÓDIGO</t>
  </si>
  <si>
    <t>FR-01-PR-POL-03</t>
  </si>
  <si>
    <t>VERSIÓN</t>
  </si>
  <si>
    <t>01</t>
  </si>
  <si>
    <t>FECHA</t>
  </si>
  <si>
    <t>Pilar o Eje Transversal</t>
  </si>
  <si>
    <t>Programa</t>
  </si>
  <si>
    <t>Proyecto Estratégico</t>
  </si>
  <si>
    <t>Meta de resultados y, o gestión (MRG) – MPDD</t>
  </si>
  <si>
    <t>Indicador MRG</t>
  </si>
  <si>
    <t>Magnitud cuatrienio Sector</t>
  </si>
  <si>
    <t>Entidad</t>
  </si>
  <si>
    <t>Tipo anualización del indicador</t>
  </si>
  <si>
    <t>Ponderación</t>
  </si>
  <si>
    <t>Meta/ Recursos</t>
  </si>
  <si>
    <t xml:space="preserve"> Programación cuatrienio por entidad
INDICADOR</t>
  </si>
  <si>
    <t>Programación 2016</t>
  </si>
  <si>
    <t>Ejecución Diciembre de 2016</t>
  </si>
  <si>
    <t>% avance 2016</t>
  </si>
  <si>
    <t>Programación 2017</t>
  </si>
  <si>
    <t>% avance 2017</t>
  </si>
  <si>
    <t>Programación 2018</t>
  </si>
  <si>
    <t>% avance 2018</t>
  </si>
  <si>
    <t>Programación 2019</t>
  </si>
  <si>
    <t>Ejecución trimestral de 2019</t>
  </si>
  <si>
    <t>% avance 2019</t>
  </si>
  <si>
    <t>Programación 2020</t>
  </si>
  <si>
    <t>Ejecución trimestral de 2020</t>
  </si>
  <si>
    <t>% avance frente a lo transcurrido PD 
(jun 2016 a dic 2016)
INDICADOR  G/R</t>
  </si>
  <si>
    <t>1 - Pilar Igualdad de Calidad de Vida</t>
  </si>
  <si>
    <t>11 - Mejores oportunidades para el desarrollo a través de la cultura, la recreación y el deporte</t>
  </si>
  <si>
    <t>125 - Plan Distrital de lectura y escritura</t>
  </si>
  <si>
    <t>339 - Aumentar en un 25% el número de libro disponibles en la red capital de bibliotecas  públicas -Bbliored y otros espacios públicos de lectura.</t>
  </si>
  <si>
    <t>108 - Número de nuevos libros disponibles en la red capital de bibliotecas públicas - Bibliored y otros espacios públicos de lectura.</t>
  </si>
  <si>
    <t>SCRD</t>
  </si>
  <si>
    <t>SUMA</t>
  </si>
  <si>
    <t>META</t>
  </si>
  <si>
    <t>OK</t>
  </si>
  <si>
    <t>IDARTES</t>
  </si>
  <si>
    <t>340 - Incrementar en un 15% el número de asistencias a actividades de fomento y formación para la lectura y la escritura</t>
  </si>
  <si>
    <t>109 - Número de asistencias a actividades de formento y formación para la lectura y la escritura</t>
  </si>
  <si>
    <t>CRECIENTE</t>
  </si>
  <si>
    <t>341 - Aumentar a 95 los Paraderos para Libros para Parques</t>
  </si>
  <si>
    <t>110 - Número de Paraderos Para libros Para Parques - PPP</t>
  </si>
  <si>
    <t>342 - Aumentar a 12 las biblioestaciones en Transmilenio</t>
  </si>
  <si>
    <t>111 - Número de bibloestaciones en Transmilenio</t>
  </si>
  <si>
    <t>343 - Poner en funcionamiento 9 puestos de lectura en plazas de mercado</t>
  </si>
  <si>
    <t>112 - Número de puestos de lectura en plazas de mercado en funcionamiento</t>
  </si>
  <si>
    <t>N/A</t>
  </si>
  <si>
    <t>344 - Fortalecer 50 centros de desarrollo infatil ACUNAR y/o hogares comunitarios  y/o núcleos de Familias en Acción, con programas de lectura</t>
  </si>
  <si>
    <t>113 - Número de centros de desarrollo infantil ACUNAR y/o hogares comunitarios y/o núcleos de familias en acción, con programas de lectura</t>
  </si>
  <si>
    <t>345 - Apoyar 50 bibliotecas comunitarias</t>
  </si>
  <si>
    <t>114 - Número de bibliotecas comunitarias apoyadas</t>
  </si>
  <si>
    <t>346 - Consolidar una biblioteca digital de bogotá</t>
  </si>
  <si>
    <t>115 - Número de bibliotecas digitales de Bogotá consolidadas</t>
  </si>
  <si>
    <t>127 - Programa de estímulos</t>
  </si>
  <si>
    <t>347 - Aumentar a 3.143 el número de estímulos entregados a agentes del sector</t>
  </si>
  <si>
    <t>120 - Número estímulos otorgados a agentes del sector</t>
  </si>
  <si>
    <t>FUGA</t>
  </si>
  <si>
    <t>OFB</t>
  </si>
  <si>
    <t>351 - Aumentar a 400 los proyectos de organizaciones culturales, recreativas y deportivas apoyados</t>
  </si>
  <si>
    <t>121 - Número de proyectos de organizaciones culturales, recreativas y deportivas apoyados</t>
  </si>
  <si>
    <t>124 - Formación para la transformación del ser</t>
  </si>
  <si>
    <t>348 - Crear centros de perfeccionamiento deportivo que permitan la articulación entre las escuelas de formación deportiva y los programas de alto rendimiento</t>
  </si>
  <si>
    <t>98 - Número de centros de perfeccionamiento creados</t>
  </si>
  <si>
    <t>IDRD</t>
  </si>
  <si>
    <t>CONSTANTE</t>
  </si>
  <si>
    <t>349 - Garantizar la asistencia técnica del IDRD a las escuelas de formación deportiva por los Fondos de Desarrollo Local</t>
  </si>
  <si>
    <t>99 - Número de asistencias técnicas realizadas a los Fondos de Desarrollo Local por parte del IDRD en formulación y ejecución de proyectos de escuelas deportivas</t>
  </si>
  <si>
    <t>350 - Realizar torneos interbarriales en 4 deportes</t>
  </si>
  <si>
    <t>100 - Número de torneos interbarriales realizados</t>
  </si>
  <si>
    <t>325 - Implementar el Sistema Distrital de  Formación Artística y Cultural (SIDFAC)</t>
  </si>
  <si>
    <t>101 - Número de Sistemas Distritales de Formación Artística y Cultural (SIDFAC), implementados</t>
  </si>
  <si>
    <t>102 - Número de atenciones a niños, niñas y adolescentes en el marco del programa jornada única y tiempo escolar</t>
  </si>
  <si>
    <t>IDPC</t>
  </si>
  <si>
    <t>354 - Realizar 81.000 atenciones a niños y niñas en el programa de Atención Integral a la Primera Infancia</t>
  </si>
  <si>
    <t>103 - Número atenciones a niños y niñas atendidos en el programa de atención integral a la primera infancia.</t>
  </si>
  <si>
    <t>355 - Atender 4.343 formadores en las áreas de patrimonio, artes, recreación y deporte</t>
  </si>
  <si>
    <t>104 - Número de formadores atendidos en las áreas de patrimonio, artes, recreación y deporte.</t>
  </si>
  <si>
    <t>356 - Profesionalización de 45 agentes del sector</t>
  </si>
  <si>
    <t>105 - Número de agentes del sector profesionalizados</t>
  </si>
  <si>
    <t>357 - Beneficiar anualmente 1.400 deportistas de alto rendimiento</t>
  </si>
  <si>
    <t>106 - Número de deportistas de alto rendimiento beneficiados.</t>
  </si>
  <si>
    <t>358 - Realizar 20 procesos de investigación, sistematización y memoria</t>
  </si>
  <si>
    <t>107 - Número de procesos de investigación, sistematización y memoria realizados</t>
  </si>
  <si>
    <t>126 - Política de emprendimiento e industrias culturales y creativas</t>
  </si>
  <si>
    <t>359 - Formular e implementar la política pública de emprendimiento y fomento a las industrias culturales y creativas</t>
  </si>
  <si>
    <t>116 - Número de políticas públicas de emprendimiento e industrias culturales y creativas formualdas</t>
  </si>
  <si>
    <t>360 - Fortalecer 4 iniciativas de clústers y valor compartido</t>
  </si>
  <si>
    <t>117 - Número de iniciativas de clúster fortalecidas</t>
  </si>
  <si>
    <t>361 - Crear el capítulo Bogotá en la cuenta satélite de cultura</t>
  </si>
  <si>
    <t>118 - Número de capítulos de la cuenta satélite en cultura, creados</t>
  </si>
  <si>
    <t>362 - Creación de 7 nuevos centros orquestales</t>
  </si>
  <si>
    <t>119 - Número de centros orquestales creados</t>
  </si>
  <si>
    <t>2 - Pilar Democracia Urbana</t>
  </si>
  <si>
    <t>17 - Espacio público, derecho de todos</t>
  </si>
  <si>
    <t>139 - Gestión de infraestructura cultural y deportiva nueva, rehabilitada y recuperada</t>
  </si>
  <si>
    <t>162 - Número de equipamientos culturales, recreativos y deportivos gestionados</t>
  </si>
  <si>
    <t>366 - Mejorar 132 equipamientos culturales, recreativos y deportivos</t>
  </si>
  <si>
    <t>163 - Número de equipamientos culturales, recreativos y deportivos mejorados</t>
  </si>
  <si>
    <t>367 - Adquisición de siete predios en el parque zonal Hacienda Los Molinos, localidad Rafael Uribe Uribe</t>
  </si>
  <si>
    <t>164 - Número de predios adquiridos</t>
  </si>
  <si>
    <t>368 - Construcción y/o mejoramiento de 64 parques en todas las escalas, en los que se construirán cuatro xtreme parks</t>
  </si>
  <si>
    <t>165 - Número de parques construidos y mejorados.</t>
  </si>
  <si>
    <t>451 - Número de canchas sintéticas construidas o adecuadas</t>
  </si>
  <si>
    <t>140 - Recuperación del patrimonio material de la ciudad</t>
  </si>
  <si>
    <t>363 - 1.009 Bienes de Interés Cultural (BIC) intervenidos</t>
  </si>
  <si>
    <t>166 - Número de bienes de interés cultural (BIC) intervenidos</t>
  </si>
  <si>
    <t>364 - Formular el Plan Especial de Manejo y Protección del Centro</t>
  </si>
  <si>
    <t>167 - Número de Planes Especiales de Manejo y Protección del centro formualdos</t>
  </si>
  <si>
    <t>3 - Pilar Construcción de Comunidad y Cultura Ciudadana</t>
  </si>
  <si>
    <t>25 - Cambio cultural y construcción del tejido social para la vida</t>
  </si>
  <si>
    <t>155 -  Comunicación pública mejor para todos</t>
  </si>
  <si>
    <t>377 - Emitir 2.500 programas de Educación, Cultura, Recreación y Deporte, con enfoque poblacional y local</t>
  </si>
  <si>
    <t>266 - Número de programas de Educación, Cultura, Recreación y Deporte, con enfoque poblacional y local emitidos</t>
  </si>
  <si>
    <t>CANAL</t>
  </si>
  <si>
    <t>156 - Cultura ciudadana para la convivencia</t>
  </si>
  <si>
    <t>373 - Implementar la red de cultura ciudadana y democrática</t>
  </si>
  <si>
    <t>267 - Número de redes de cultura ciudadana y democrática, implementadas</t>
  </si>
  <si>
    <t>374 - Formular e implementar una (1) política pública de cultura ciudadana</t>
  </si>
  <si>
    <t>268 - Número de políticas públicas de cultura ciudadana formuladas e implementadas</t>
  </si>
  <si>
    <t>375 - Orientar la formulación y acompañar la implementación de 16 proyectos de transformación cultural del distrito</t>
  </si>
  <si>
    <t>269 - Número de proyectos de transformación cultural del Distrito orientados y acompañados</t>
  </si>
  <si>
    <t>376 - Orientar la formulación y acompañar la implementación de 60 protocolos de investigación, sistematización y memorias sociales de los proyectos estratégicos del sector Cultura, Recreación y Deporte</t>
  </si>
  <si>
    <t>270 - Número de protocolos de investigación, sistematización y memoria social orientados y acompañados</t>
  </si>
  <si>
    <t>157 - Intervención integral en territorios y poblaciones priorizadas a través de cultura, recreación y deporte</t>
  </si>
  <si>
    <t>369 - Acompañar 10 actuaciones urbanisticas en el territorio, en el marco del programa de mejoramiento integral de barrios</t>
  </si>
  <si>
    <t>271 - Número de actuaciones urbanísticas en el territorio acompañadas en el marco del programa de mejoramiento integral de barrios</t>
  </si>
  <si>
    <t>370 - Realizar 9 intervenciones de Vivienda de Interés Prioritario (VIP), en el marco del programa nacional Comunidad-es arte biblioteca y cultura</t>
  </si>
  <si>
    <t>272 - Número de intervenciones en VIP realizadas en el marco del programa nacional Comunidad-es arte biblioteca y cultura.</t>
  </si>
  <si>
    <t>371 - Realizar 132.071 actividades culturales, recreativas y deportivas, articuladas con grupos poblacionales y/o territorios</t>
  </si>
  <si>
    <t>273 - Número de actividades culturales, recreativas y deportivas realizadas,  articuladas con grupos poblacionales y/o territorios</t>
  </si>
  <si>
    <t>158 - Valoración y apropiación social del patrimonio cultural</t>
  </si>
  <si>
    <t>372 - Alcanzar 1.700.000 asistencias al Museo de Bogotá, a recorridos y rutas patrimoniales y a otras prácticas patrimoniales</t>
  </si>
  <si>
    <t>274 - Número de asistencias al Museo de Bogotá, a recorridos y rutas patrimoniales y a otras prácticas patrimoniales</t>
  </si>
  <si>
    <t>7 - Eje transversal Gobierno Legítimo, fortalecimiento local y eficiencia</t>
  </si>
  <si>
    <t>42 - Transparencia, gestión pública y servicio a la ciudadanía</t>
  </si>
  <si>
    <t>185 - Fortalecimiento a la gestión pública efectiva y eficiente</t>
  </si>
  <si>
    <t>71 - Incrementar a un 90% la sostenibilidad del SIG en el Gobierno Distrital</t>
  </si>
  <si>
    <t>391 - % de sostenibilidad del Sistema Integrado de Gestión en el Gobierno Distrital</t>
  </si>
  <si>
    <t>43 - Modernización institucional</t>
  </si>
  <si>
    <t>189 - Modernización administrativa</t>
  </si>
  <si>
    <t>379 - Desarrollar el 100% de actividades de intervención para el mejoramiento de la infraestructura física y dotación de sedes administrativas</t>
  </si>
  <si>
    <t>411 -% de intervención en infraestructura física y dotacional</t>
  </si>
  <si>
    <t>44 - Gobierno y ciudadanía digital</t>
  </si>
  <si>
    <t>192 -  Fortalecimiento institucional a través del uso de TIC</t>
  </si>
  <si>
    <t>380 - Realizar el 100% de las acciones programadas para la construcción de un Gobierno de Tecnologías de la Información – TI y para el fortalecimiento de  la arquitectura empresarial.</t>
  </si>
  <si>
    <t>452 - Porcentaje de acciones programadas para la construcción de un Gobierno de Tecnologías de la Información - TI y para el fortalecimiento de la arquitectura empresarial.</t>
  </si>
  <si>
    <t>45 -  Gobernanza e influencia local, regional e internacional</t>
  </si>
  <si>
    <t xml:space="preserve">196 - Fortalecimiento local, gobernabilidad, gobernanza y participación ciudadana </t>
  </si>
  <si>
    <t>381 - Realizar 350 Acciones de participación ciudadana desarrolladas por organizaciones comunales, sociales y comunitarias</t>
  </si>
  <si>
    <t>493 - Acciones de participación ciudadana desarrolladas por organizaciones comunales, sociales y comunitarias</t>
  </si>
  <si>
    <t>Fuente: Plan de Acción 201X – 201X Componente de gestión e inversión  sector CRD con corte a (trimestre de 201XX) 
            Informe de avance de Metas de resultado y/o gestión a (trimestre de 201XX) - SEGPLAN -SDP</t>
  </si>
  <si>
    <t>ESTADO</t>
  </si>
  <si>
    <t>% avance frente al cuatrienio 
2016-2020
INDICADOR</t>
  </si>
  <si>
    <t>Faltante 2017</t>
  </si>
  <si>
    <t>TOTAL</t>
  </si>
  <si>
    <t>Faltante</t>
  </si>
  <si>
    <t>366 - Mejorar 140 equipamientos culturales, recreativos y deportivos</t>
  </si>
  <si>
    <t>112 - Número de puestos de lectura en plazas de mercado en funcionamient</t>
  </si>
  <si>
    <t>Ejecución 2016</t>
  </si>
  <si>
    <t>Meta de Producto</t>
  </si>
  <si>
    <t>Indicador</t>
  </si>
  <si>
    <t>Ejecución 3° trimestre 2017</t>
  </si>
  <si>
    <t>260 - Construcción o adecuación de 86 canchas sintéticas</t>
  </si>
  <si>
    <t>365 - Gestionar la construcción de 6 equipamientos culturales, recreativos y deportivos</t>
  </si>
  <si>
    <t>Ejecución 2017</t>
  </si>
  <si>
    <t xml:space="preserve">diferencia </t>
  </si>
  <si>
    <t>Prog. Acum 2018 -2019 -2020</t>
  </si>
  <si>
    <t>Ejec. Acum. 2016 - 20017</t>
  </si>
  <si>
    <t>1+2</t>
  </si>
  <si>
    <t>353 - Realizar 634.250 atenciones a niños, niñas y adolescentes en el marco del programa Jornada Única y Tiempo Escolar durante el cuatrienio</t>
  </si>
  <si>
    <r>
      <t>Ejecución 1</t>
    </r>
    <r>
      <rPr>
        <b/>
        <vertAlign val="superscript"/>
        <sz val="10"/>
        <color indexed="9"/>
        <rFont val="Calibri"/>
        <family val="2"/>
        <scheme val="minor"/>
      </rPr>
      <t>er</t>
    </r>
    <r>
      <rPr>
        <b/>
        <sz val="10"/>
        <color indexed="9"/>
        <rFont val="Calibri"/>
        <family val="2"/>
        <scheme val="minor"/>
      </rPr>
      <t xml:space="preserve"> trimestre 2017</t>
    </r>
  </si>
  <si>
    <t>Ejecución 2° trimestre 2017</t>
  </si>
  <si>
    <t>RECURSOS</t>
  </si>
  <si>
    <t xml:space="preserve"> Ejecución cuatrienio por entidad</t>
  </si>
  <si>
    <t xml:space="preserve"> Programación cuatrienio por entidad</t>
  </si>
  <si>
    <t>% Ejecución</t>
  </si>
  <si>
    <t>Programación recursos por meta</t>
  </si>
  <si>
    <t>Ejecución recursos por meta</t>
  </si>
  <si>
    <t xml:space="preserve">% ejecución </t>
  </si>
  <si>
    <t>365 - Gestionar la construcción de 5 equipamientos culturales, recreativos y deportivos</t>
  </si>
  <si>
    <t>Pilar o Eje Transversal / Programa / Meta de producto</t>
  </si>
  <si>
    <t>Total general</t>
  </si>
  <si>
    <t>X</t>
  </si>
  <si>
    <t>260 - Construcción o adecuación de 75 canchas sintéticas</t>
  </si>
  <si>
    <t>352 - Implementar el Sistema Distrital de  Formación Artística y Cultural (SIDFAC)</t>
  </si>
  <si>
    <t>Proyección de Cumplimiento Diciembre 2019</t>
  </si>
  <si>
    <t>Proyección de Cumplimiento Diciembre 2020</t>
  </si>
  <si>
    <t>% avance frente a lo transcurrido PD 
(jun 2016 a 
junio 2018)
INDICADOR</t>
  </si>
  <si>
    <t>Ejecución junio 
de 2018</t>
  </si>
  <si>
    <t>Meta de resultado o producto (MRG) – MPDD</t>
  </si>
  <si>
    <t>% avance frente a lo transcurrido PD 
(jun 2016 a 
septiembre 2018)
INDICADOR</t>
  </si>
  <si>
    <t>Línea Base</t>
  </si>
  <si>
    <t>Ejecución por Ponderador</t>
  </si>
  <si>
    <t>% Avance en la vigencia
SEGPLAN</t>
  </si>
  <si>
    <t>% avance frente a lo transcurrido PD 
(jun 2016 a 
diciembre 2018)
INDICADOR</t>
  </si>
  <si>
    <t>Ejecución diciembre 
de 2018</t>
  </si>
  <si>
    <t>Ejecución diciembre  de 2018</t>
  </si>
  <si>
    <t>Ejecución 2018</t>
  </si>
  <si>
    <t>Ejec. Acum. 2016 - 20018</t>
  </si>
  <si>
    <t>Prog. Acum 2019 -2020</t>
  </si>
  <si>
    <r>
      <t xml:space="preserve">391 - % de sostenibilidad del Sistema Integrado de Gestión en el Gobierno Distrital
</t>
    </r>
    <r>
      <rPr>
        <b/>
        <sz val="10"/>
        <color rgb="FFFF0000"/>
        <rFont val="Calibri"/>
        <family val="2"/>
        <scheme val="minor"/>
      </rPr>
      <t xml:space="preserve">- FINALIZADO - </t>
    </r>
  </si>
  <si>
    <t>557 - Porcentaje de ejecución del Plan de Adecuación y Sostenibilidad SIGD - MIPG en las entidades distritales</t>
  </si>
  <si>
    <t>M</t>
  </si>
  <si>
    <t>% avance frente a lo transcurrido PD 
(jun 2016 a enero 2019)
INDICADOR</t>
  </si>
  <si>
    <t>% avance frente a lo transcurrido PD 
(jun 2016 a 
marzo 2019)
INDICADOR</t>
  </si>
  <si>
    <t>Ejecución 
junio de  2019</t>
  </si>
  <si>
    <t>|</t>
  </si>
  <si>
    <t>339 - Aumentar en un 25% el número de libro disponibles en la red capital de bibliotecas  públicas -Bibiored y otros espacios públicos de lectura.</t>
  </si>
  <si>
    <t>108 - Número de nuevos libros disponibles en la red capital de bibliotecas públicas - Biblored y otros espacios públicos de lectura.</t>
  </si>
  <si>
    <t>339 - Aumentar en un 25% el número de libro disponibles en la red capital de bibliotecas  públicas -Biblored y otros espacios públicos de lectura.</t>
  </si>
  <si>
    <t>360 - Fortalecer 4 iniciativas de clústeres y valor compartido</t>
  </si>
  <si>
    <t>Acumulado a DIC  2019</t>
  </si>
  <si>
    <t>% avance frente a lo transcurrido PD 
(jun 2016 a 
dic 2019)
INDICADOR</t>
  </si>
  <si>
    <t>Ejecución 
diciembre de  2019</t>
  </si>
  <si>
    <t>Ejecución 
mayo de  2020</t>
  </si>
  <si>
    <t>% avance 2020</t>
  </si>
  <si>
    <t>Acumulado a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</si>
</sst>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#,##0.0"/>
    <numFmt numFmtId="166" formatCode="_-&quot;$&quot;* #,##0_-;\-&quot;$&quot;* #,##0_-;_-&quot;$&quot;* &quot;-&quot;??_-;_-@_-"/>
    <numFmt numFmtId="167" formatCode="0.0%"/>
    <numFmt numFmtId="168" formatCode="#,##0.0_ ;[Red]\-#,##0.0\ "/>
    <numFmt numFmtId="169" formatCode="0.0"/>
    <numFmt numFmtId="170" formatCode="_-* #,##0.0_-;\-* #,##0.0_-;_-* &quot;-&quot;_-;_-@_-"/>
    <numFmt numFmtId="171" formatCode="_-* #,##0.00_-;\-* #,##0.00_-;_-* &quot;-&quot;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8"/>
      <name val="Arial"/>
      <family val="2"/>
    </font>
    <font>
      <sz val="10"/>
      <color indexed="63"/>
      <name val="Arial1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sz val="10"/>
      <name val="Arial"/>
      <family val="2"/>
      <charset val="1"/>
    </font>
    <font>
      <sz val="2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8"/>
      <color indexed="9"/>
      <name val="Arial"/>
      <family val="2"/>
      <charset val="1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56"/>
        <bgColor indexed="62"/>
      </patternFill>
    </fill>
    <fill>
      <patternFill patternType="solid">
        <fgColor indexed="57"/>
        <bgColor indexed="49"/>
      </patternFill>
    </fill>
    <fill>
      <patternFill patternType="solid">
        <fgColor indexed="21"/>
        <bgColor indexed="3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7">
    <xf numFmtId="0" fontId="0" fillId="0" borderId="0" xfId="0"/>
    <xf numFmtId="10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4" fillId="7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0" fontId="1" fillId="0" borderId="1" xfId="2" applyNumberForma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0" fontId="1" fillId="0" borderId="1" xfId="2" applyNumberFormat="1" applyBorder="1" applyAlignment="1">
      <alignment vertical="center" wrapText="1"/>
    </xf>
    <xf numFmtId="166" fontId="5" fillId="0" borderId="1" xfId="1" applyNumberFormat="1" applyFont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9" fontId="7" fillId="0" borderId="1" xfId="2" applyFont="1" applyBorder="1" applyAlignment="1">
      <alignment horizontal="right" vertical="center" wrapText="1"/>
    </xf>
    <xf numFmtId="9" fontId="4" fillId="7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right" vertical="center" wrapText="1"/>
    </xf>
    <xf numFmtId="9" fontId="7" fillId="7" borderId="1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0" fontId="7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horizontal="right" vertical="center" wrapText="1"/>
    </xf>
    <xf numFmtId="10" fontId="1" fillId="0" borderId="0" xfId="2" applyNumberFormat="1" applyAlignment="1">
      <alignment horizontal="right" vertical="center" wrapText="1"/>
    </xf>
    <xf numFmtId="10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0" fontId="8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" fillId="0" borderId="1" xfId="2" applyNumberForma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10" fontId="12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9" fontId="7" fillId="0" borderId="1" xfId="2" applyFont="1" applyBorder="1" applyAlignment="1">
      <alignment horizontal="center" vertical="center" wrapText="1"/>
    </xf>
    <xf numFmtId="9" fontId="4" fillId="0" borderId="1" xfId="2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4" fillId="14" borderId="1" xfId="0" applyFont="1" applyFill="1" applyBorder="1" applyAlignment="1">
      <alignment vertical="center"/>
    </xf>
    <xf numFmtId="3" fontId="14" fillId="14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5" fontId="14" fillId="14" borderId="1" xfId="0" applyNumberFormat="1" applyFont="1" applyFill="1" applyBorder="1" applyAlignment="1">
      <alignment vertical="center"/>
    </xf>
    <xf numFmtId="167" fontId="14" fillId="14" borderId="1" xfId="2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9" fontId="4" fillId="0" borderId="0" xfId="0" applyNumberFormat="1" applyFont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0" fontId="18" fillId="2" borderId="1" xfId="2" applyNumberFormat="1" applyFont="1" applyFill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right" vertical="center" wrapText="1"/>
    </xf>
    <xf numFmtId="10" fontId="19" fillId="0" borderId="1" xfId="0" applyNumberFormat="1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10" fontId="18" fillId="3" borderId="1" xfId="0" applyNumberFormat="1" applyFont="1" applyFill="1" applyBorder="1" applyAlignment="1">
      <alignment horizontal="center" vertical="center" wrapText="1"/>
    </xf>
    <xf numFmtId="10" fontId="18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5" fontId="20" fillId="0" borderId="1" xfId="0" applyNumberFormat="1" applyFont="1" applyBorder="1" applyAlignment="1">
      <alignment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right" vertical="center" wrapText="1"/>
    </xf>
    <xf numFmtId="166" fontId="23" fillId="0" borderId="1" xfId="1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0" fontId="27" fillId="0" borderId="0" xfId="0" applyNumberFormat="1" applyFont="1" applyAlignment="1">
      <alignment vertical="center" wrapText="1"/>
    </xf>
    <xf numFmtId="10" fontId="20" fillId="0" borderId="0" xfId="0" applyNumberFormat="1" applyFont="1" applyAlignment="1">
      <alignment horizontal="center" vertical="center" wrapText="1"/>
    </xf>
    <xf numFmtId="10" fontId="1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165" fontId="20" fillId="0" borderId="0" xfId="0" applyNumberFormat="1" applyFont="1" applyAlignment="1">
      <alignment vertical="center" wrapText="1"/>
    </xf>
    <xf numFmtId="168" fontId="20" fillId="0" borderId="0" xfId="0" applyNumberFormat="1" applyFont="1" applyAlignment="1">
      <alignment horizontal="center" vertical="center" wrapText="1"/>
    </xf>
    <xf numFmtId="9" fontId="29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165" fontId="25" fillId="17" borderId="1" xfId="0" applyNumberFormat="1" applyFont="1" applyFill="1" applyBorder="1" applyAlignment="1">
      <alignment horizontal="right" vertical="center" wrapText="1"/>
    </xf>
    <xf numFmtId="165" fontId="27" fillId="16" borderId="1" xfId="0" applyNumberFormat="1" applyFont="1" applyFill="1" applyBorder="1" applyAlignment="1">
      <alignment horizontal="right" vertical="center" wrapText="1"/>
    </xf>
    <xf numFmtId="9" fontId="25" fillId="0" borderId="1" xfId="2" applyFont="1" applyBorder="1" applyAlignment="1">
      <alignment horizontal="center" vertical="center" wrapText="1"/>
    </xf>
    <xf numFmtId="9" fontId="27" fillId="0" borderId="1" xfId="2" applyFont="1" applyBorder="1" applyAlignment="1">
      <alignment horizontal="right" vertical="center" wrapText="1"/>
    </xf>
    <xf numFmtId="10" fontId="26" fillId="0" borderId="0" xfId="0" applyNumberFormat="1" applyFont="1" applyAlignment="1">
      <alignment horizontal="center" vertical="center" wrapText="1"/>
    </xf>
    <xf numFmtId="9" fontId="27" fillId="7" borderId="1" xfId="2" applyFont="1" applyFill="1" applyBorder="1" applyAlignment="1">
      <alignment horizontal="right" vertical="center" wrapText="1"/>
    </xf>
    <xf numFmtId="9" fontId="27" fillId="16" borderId="1" xfId="2" applyFont="1" applyFill="1" applyBorder="1" applyAlignment="1">
      <alignment horizontal="right" vertical="center" wrapText="1"/>
    </xf>
    <xf numFmtId="9" fontId="27" fillId="14" borderId="1" xfId="2" applyFont="1" applyFill="1" applyBorder="1" applyAlignment="1">
      <alignment horizontal="right" vertical="center" wrapText="1"/>
    </xf>
    <xf numFmtId="10" fontId="27" fillId="14" borderId="1" xfId="2" applyNumberFormat="1" applyFont="1" applyFill="1" applyBorder="1" applyAlignment="1">
      <alignment horizontal="right" vertical="center" wrapText="1"/>
    </xf>
    <xf numFmtId="10" fontId="26" fillId="0" borderId="0" xfId="2" applyNumberFormat="1" applyFont="1" applyAlignment="1">
      <alignment horizontal="center" vertical="center" wrapText="1"/>
    </xf>
    <xf numFmtId="10" fontId="20" fillId="0" borderId="0" xfId="2" applyNumberFormat="1" applyFont="1" applyAlignment="1">
      <alignment vertical="center" wrapText="1"/>
    </xf>
    <xf numFmtId="165" fontId="20" fillId="0" borderId="0" xfId="0" applyNumberFormat="1" applyFont="1" applyAlignment="1">
      <alignment horizontal="right" vertical="center" wrapText="1"/>
    </xf>
    <xf numFmtId="10" fontId="0" fillId="0" borderId="0" xfId="2" applyNumberFormat="1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10" fontId="30" fillId="0" borderId="1" xfId="2" applyNumberFormat="1" applyFont="1" applyBorder="1" applyAlignment="1">
      <alignment horizontal="center" vertical="center" wrapText="1"/>
    </xf>
    <xf numFmtId="9" fontId="18" fillId="2" borderId="1" xfId="2" applyFont="1" applyFill="1" applyBorder="1" applyAlignment="1">
      <alignment horizontal="center" vertical="center" wrapText="1"/>
    </xf>
    <xf numFmtId="42" fontId="18" fillId="2" borderId="1" xfId="5" applyFont="1" applyFill="1" applyBorder="1" applyAlignment="1">
      <alignment horizontal="center" vertical="center" wrapText="1"/>
    </xf>
    <xf numFmtId="42" fontId="23" fillId="0" borderId="1" xfId="5" applyFont="1" applyBorder="1" applyAlignment="1">
      <alignment horizontal="right" vertical="center" wrapText="1"/>
    </xf>
    <xf numFmtId="42" fontId="25" fillId="0" borderId="1" xfId="5" applyFont="1" applyBorder="1" applyAlignment="1">
      <alignment horizontal="right" vertical="center" wrapText="1"/>
    </xf>
    <xf numFmtId="42" fontId="23" fillId="0" borderId="0" xfId="5" applyFont="1" applyAlignment="1">
      <alignment horizontal="right" vertical="center" wrapText="1"/>
    </xf>
    <xf numFmtId="42" fontId="23" fillId="0" borderId="0" xfId="5" applyFont="1" applyAlignment="1">
      <alignment horizontal="center" vertical="center" wrapText="1"/>
    </xf>
    <xf numFmtId="42" fontId="20" fillId="0" borderId="0" xfId="5" applyFont="1" applyAlignment="1">
      <alignment vertical="center" wrapText="1"/>
    </xf>
    <xf numFmtId="42" fontId="27" fillId="7" borderId="1" xfId="5" applyFont="1" applyFill="1" applyBorder="1" applyAlignment="1">
      <alignment horizontal="right" vertical="center" wrapText="1"/>
    </xf>
    <xf numFmtId="42" fontId="20" fillId="0" borderId="0" xfId="5" applyFont="1" applyAlignment="1">
      <alignment horizontal="right" vertical="center" wrapText="1"/>
    </xf>
    <xf numFmtId="42" fontId="0" fillId="0" borderId="0" xfId="5" applyFont="1" applyAlignment="1">
      <alignment horizontal="right" vertical="center" wrapText="1"/>
    </xf>
    <xf numFmtId="42" fontId="27" fillId="16" borderId="1" xfId="5" applyFont="1" applyFill="1" applyBorder="1" applyAlignment="1">
      <alignment horizontal="right" vertical="center" wrapText="1"/>
    </xf>
    <xf numFmtId="42" fontId="25" fillId="0" borderId="1" xfId="5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right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1" borderId="1" xfId="0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25" fillId="12" borderId="1" xfId="0" applyFont="1" applyFill="1" applyBorder="1" applyAlignment="1">
      <alignment horizontal="center" vertical="center" wrapText="1"/>
    </xf>
    <xf numFmtId="42" fontId="25" fillId="7" borderId="1" xfId="5" applyFont="1" applyFill="1" applyBorder="1" applyAlignment="1">
      <alignment horizontal="right" vertical="center" wrapText="1"/>
    </xf>
    <xf numFmtId="0" fontId="25" fillId="13" borderId="1" xfId="0" applyFont="1" applyFill="1" applyBorder="1" applyAlignment="1">
      <alignment horizontal="center" vertical="center" wrapText="1"/>
    </xf>
    <xf numFmtId="9" fontId="23" fillId="0" borderId="0" xfId="2" applyFont="1" applyAlignment="1">
      <alignment horizontal="center" vertical="center" wrapText="1"/>
    </xf>
    <xf numFmtId="10" fontId="27" fillId="0" borderId="1" xfId="2" applyNumberFormat="1" applyFont="1" applyBorder="1" applyAlignment="1">
      <alignment horizontal="center" vertical="center" wrapText="1"/>
    </xf>
    <xf numFmtId="10" fontId="19" fillId="0" borderId="1" xfId="0" applyNumberFormat="1" applyFont="1" applyBorder="1" applyAlignment="1">
      <alignment horizontal="center" vertical="center" wrapText="1"/>
    </xf>
    <xf numFmtId="10" fontId="30" fillId="0" borderId="6" xfId="2" applyNumberFormat="1" applyFont="1" applyBorder="1" applyAlignment="1">
      <alignment horizontal="center" vertical="center" wrapText="1"/>
    </xf>
    <xf numFmtId="10" fontId="27" fillId="0" borderId="0" xfId="0" applyNumberFormat="1" applyFont="1" applyAlignment="1">
      <alignment horizontal="center" vertical="center" wrapText="1"/>
    </xf>
    <xf numFmtId="42" fontId="20" fillId="0" borderId="0" xfId="5" applyFont="1" applyAlignment="1">
      <alignment horizontal="center" vertical="center" wrapText="1"/>
    </xf>
    <xf numFmtId="0" fontId="31" fillId="18" borderId="7" xfId="0" applyFont="1" applyFill="1" applyBorder="1" applyAlignment="1">
      <alignment vertical="center" wrapText="1"/>
    </xf>
    <xf numFmtId="0" fontId="31" fillId="18" borderId="7" xfId="0" applyFont="1" applyFill="1" applyBorder="1" applyAlignment="1">
      <alignment horizontal="center" vertical="center" wrapText="1"/>
    </xf>
    <xf numFmtId="0" fontId="31" fillId="18" borderId="8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left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19" borderId="7" xfId="0" applyFont="1" applyFill="1" applyBorder="1" applyAlignment="1">
      <alignment horizontal="left" vertical="center" wrapText="1"/>
    </xf>
    <xf numFmtId="0" fontId="31" fillId="19" borderId="7" xfId="0" applyFont="1" applyFill="1" applyBorder="1" applyAlignment="1">
      <alignment horizontal="center" vertical="center" wrapText="1"/>
    </xf>
    <xf numFmtId="0" fontId="31" fillId="19" borderId="0" xfId="0" applyFont="1" applyFill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18" borderId="7" xfId="0" applyFont="1" applyFill="1" applyBorder="1" applyAlignment="1">
      <alignment horizontal="left" vertical="center" wrapText="1"/>
    </xf>
    <xf numFmtId="0" fontId="31" fillId="18" borderId="9" xfId="0" applyFont="1" applyFill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 wrapText="1"/>
    </xf>
    <xf numFmtId="165" fontId="27" fillId="7" borderId="1" xfId="0" applyNumberFormat="1" applyFont="1" applyFill="1" applyBorder="1" applyAlignment="1">
      <alignment horizontal="right" vertical="center" wrapText="1"/>
    </xf>
    <xf numFmtId="10" fontId="27" fillId="0" borderId="1" xfId="2" applyNumberFormat="1" applyFont="1" applyBorder="1" applyAlignment="1">
      <alignment horizontal="right" vertical="center" wrapText="1"/>
    </xf>
    <xf numFmtId="165" fontId="27" fillId="14" borderId="1" xfId="0" applyNumberFormat="1" applyFont="1" applyFill="1" applyBorder="1" applyAlignment="1">
      <alignment horizontal="right" vertical="center" wrapText="1"/>
    </xf>
    <xf numFmtId="10" fontId="27" fillId="0" borderId="1" xfId="2" applyNumberFormat="1" applyFont="1" applyBorder="1" applyAlignment="1">
      <alignment vertical="center" wrapText="1"/>
    </xf>
    <xf numFmtId="10" fontId="27" fillId="0" borderId="6" xfId="2" applyNumberFormat="1" applyFont="1" applyBorder="1" applyAlignment="1">
      <alignment vertical="center" wrapText="1"/>
    </xf>
    <xf numFmtId="165" fontId="27" fillId="0" borderId="0" xfId="0" applyNumberFormat="1" applyFont="1" applyAlignment="1">
      <alignment vertical="center" wrapText="1"/>
    </xf>
    <xf numFmtId="168" fontId="27" fillId="0" borderId="0" xfId="0" applyNumberFormat="1" applyFont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165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5" fontId="27" fillId="0" borderId="1" xfId="0" applyNumberFormat="1" applyFont="1" applyBorder="1" applyAlignment="1">
      <alignment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right" vertical="center" wrapText="1"/>
    </xf>
    <xf numFmtId="4" fontId="27" fillId="16" borderId="1" xfId="0" applyNumberFormat="1" applyFont="1" applyFill="1" applyBorder="1" applyAlignment="1">
      <alignment horizontal="right" vertical="center" wrapText="1"/>
    </xf>
    <xf numFmtId="4" fontId="27" fillId="14" borderId="1" xfId="0" applyNumberFormat="1" applyFont="1" applyFill="1" applyBorder="1" applyAlignment="1">
      <alignment horizontal="right" vertical="center" wrapText="1"/>
    </xf>
    <xf numFmtId="3" fontId="27" fillId="16" borderId="1" xfId="0" applyNumberFormat="1" applyFont="1" applyFill="1" applyBorder="1" applyAlignment="1">
      <alignment horizontal="right" vertical="center" wrapText="1"/>
    </xf>
    <xf numFmtId="3" fontId="27" fillId="14" borderId="1" xfId="0" applyNumberFormat="1" applyFont="1" applyFill="1" applyBorder="1" applyAlignment="1">
      <alignment horizontal="right" vertical="center" wrapText="1"/>
    </xf>
    <xf numFmtId="165" fontId="25" fillId="7" borderId="1" xfId="0" applyNumberFormat="1" applyFont="1" applyFill="1" applyBorder="1" applyAlignment="1">
      <alignment horizontal="right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3" fontId="27" fillId="7" borderId="1" xfId="0" applyNumberFormat="1" applyFont="1" applyFill="1" applyBorder="1" applyAlignment="1">
      <alignment horizontal="right" vertical="center" wrapText="1"/>
    </xf>
    <xf numFmtId="9" fontId="27" fillId="7" borderId="1" xfId="0" applyNumberFormat="1" applyFont="1" applyFill="1" applyBorder="1" applyAlignment="1">
      <alignment horizontal="right" vertical="center" wrapText="1"/>
    </xf>
    <xf numFmtId="9" fontId="27" fillId="16" borderId="1" xfId="0" applyNumberFormat="1" applyFont="1" applyFill="1" applyBorder="1" applyAlignment="1">
      <alignment horizontal="right" vertical="center" wrapText="1"/>
    </xf>
    <xf numFmtId="167" fontId="27" fillId="14" borderId="1" xfId="0" applyNumberFormat="1" applyFont="1" applyFill="1" applyBorder="1" applyAlignment="1">
      <alignment horizontal="right" vertical="center" wrapText="1"/>
    </xf>
    <xf numFmtId="10" fontId="27" fillId="14" borderId="1" xfId="0" applyNumberFormat="1" applyFont="1" applyFill="1" applyBorder="1" applyAlignment="1">
      <alignment horizontal="right" vertical="center" wrapText="1"/>
    </xf>
    <xf numFmtId="167" fontId="27" fillId="16" borderId="1" xfId="0" applyNumberFormat="1" applyFont="1" applyFill="1" applyBorder="1" applyAlignment="1">
      <alignment horizontal="right" vertical="center" wrapText="1"/>
    </xf>
    <xf numFmtId="9" fontId="27" fillId="14" borderId="1" xfId="0" applyNumberFormat="1" applyFont="1" applyFill="1" applyBorder="1" applyAlignment="1">
      <alignment horizontal="right" vertical="center" wrapText="1"/>
    </xf>
    <xf numFmtId="10" fontId="27" fillId="0" borderId="0" xfId="2" applyNumberFormat="1" applyFont="1" applyAlignment="1">
      <alignment horizontal="center" vertical="center" wrapText="1"/>
    </xf>
    <xf numFmtId="167" fontId="27" fillId="16" borderId="1" xfId="2" applyNumberFormat="1" applyFont="1" applyFill="1" applyBorder="1" applyAlignment="1">
      <alignment horizontal="right" vertical="center" wrapText="1"/>
    </xf>
    <xf numFmtId="10" fontId="27" fillId="0" borderId="0" xfId="2" applyNumberFormat="1" applyFont="1" applyAlignment="1">
      <alignment vertical="center" wrapText="1"/>
    </xf>
    <xf numFmtId="9" fontId="27" fillId="0" borderId="0" xfId="2" applyFont="1" applyAlignment="1">
      <alignment vertical="center" wrapText="1"/>
    </xf>
    <xf numFmtId="167" fontId="20" fillId="0" borderId="0" xfId="2" applyNumberFormat="1" applyFont="1" applyAlignment="1">
      <alignment horizontal="right" vertical="center" wrapText="1"/>
    </xf>
    <xf numFmtId="9" fontId="27" fillId="0" borderId="0" xfId="0" applyNumberFormat="1" applyFont="1" applyAlignment="1">
      <alignment vertical="center" wrapText="1"/>
    </xf>
    <xf numFmtId="167" fontId="27" fillId="0" borderId="0" xfId="2" applyNumberFormat="1" applyFont="1" applyAlignment="1">
      <alignment vertical="center" wrapText="1"/>
    </xf>
    <xf numFmtId="10" fontId="27" fillId="7" borderId="1" xfId="0" applyNumberFormat="1" applyFont="1" applyFill="1" applyBorder="1" applyAlignment="1">
      <alignment horizontal="right" vertical="center" wrapText="1"/>
    </xf>
    <xf numFmtId="10" fontId="27" fillId="16" borderId="1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10" fontId="27" fillId="0" borderId="1" xfId="0" applyNumberFormat="1" applyFont="1" applyBorder="1" applyAlignment="1">
      <alignment horizontal="right" vertical="center" wrapText="1"/>
    </xf>
    <xf numFmtId="9" fontId="27" fillId="0" borderId="1" xfId="0" applyNumberFormat="1" applyFont="1" applyBorder="1" applyAlignment="1">
      <alignment horizontal="right" vertical="center" wrapText="1"/>
    </xf>
    <xf numFmtId="42" fontId="27" fillId="0" borderId="1" xfId="5" applyFont="1" applyBorder="1" applyAlignment="1">
      <alignment horizontal="right" vertical="center" wrapText="1"/>
    </xf>
    <xf numFmtId="14" fontId="19" fillId="0" borderId="1" xfId="0" applyNumberFormat="1" applyFont="1" applyBorder="1" applyAlignment="1">
      <alignment horizontal="left" vertical="center" wrapText="1"/>
    </xf>
    <xf numFmtId="41" fontId="27" fillId="0" borderId="0" xfId="6" applyFont="1" applyAlignment="1">
      <alignment vertical="center" wrapText="1"/>
    </xf>
    <xf numFmtId="41" fontId="27" fillId="0" borderId="0" xfId="0" applyNumberFormat="1" applyFont="1" applyAlignment="1">
      <alignment vertical="center" wrapText="1"/>
    </xf>
    <xf numFmtId="41" fontId="25" fillId="0" borderId="1" xfId="6" applyFont="1" applyBorder="1" applyAlignment="1">
      <alignment horizontal="right" vertical="center" wrapText="1"/>
    </xf>
    <xf numFmtId="9" fontId="25" fillId="0" borderId="1" xfId="2" applyFont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27" fillId="6" borderId="1" xfId="2" applyNumberFormat="1" applyFont="1" applyFill="1" applyBorder="1" applyAlignment="1">
      <alignment horizontal="center" vertical="center" wrapText="1"/>
    </xf>
    <xf numFmtId="10" fontId="25" fillId="0" borderId="1" xfId="2" applyNumberFormat="1" applyFont="1" applyBorder="1" applyAlignment="1">
      <alignment horizontal="center" vertical="center" wrapText="1"/>
    </xf>
    <xf numFmtId="10" fontId="17" fillId="0" borderId="1" xfId="0" applyNumberFormat="1" applyFont="1" applyBorder="1" applyAlignment="1">
      <alignment horizontal="center" vertical="center" wrapText="1"/>
    </xf>
    <xf numFmtId="10" fontId="20" fillId="0" borderId="0" xfId="0" applyNumberFormat="1" applyFont="1" applyAlignment="1">
      <alignment horizontal="right" vertical="center" wrapText="1"/>
    </xf>
    <xf numFmtId="9" fontId="27" fillId="0" borderId="0" xfId="2" applyFont="1" applyAlignment="1">
      <alignment horizontal="center" vertical="center" wrapText="1"/>
    </xf>
    <xf numFmtId="0" fontId="27" fillId="16" borderId="1" xfId="0" applyFont="1" applyFill="1" applyBorder="1" applyAlignment="1">
      <alignment horizontal="right" vertical="center" wrapText="1"/>
    </xf>
    <xf numFmtId="169" fontId="27" fillId="16" borderId="1" xfId="0" applyNumberFormat="1" applyFont="1" applyFill="1" applyBorder="1" applyAlignment="1">
      <alignment horizontal="right" vertical="center" wrapText="1"/>
    </xf>
    <xf numFmtId="2" fontId="27" fillId="16" borderId="1" xfId="0" applyNumberFormat="1" applyFont="1" applyFill="1" applyBorder="1" applyAlignment="1">
      <alignment horizontal="right" vertical="center" wrapText="1"/>
    </xf>
    <xf numFmtId="170" fontId="25" fillId="0" borderId="1" xfId="6" applyNumberFormat="1" applyFont="1" applyBorder="1" applyAlignment="1">
      <alignment horizontal="right" vertical="center" wrapText="1"/>
    </xf>
    <xf numFmtId="170" fontId="25" fillId="0" borderId="1" xfId="0" applyNumberFormat="1" applyFont="1" applyBorder="1" applyAlignment="1">
      <alignment horizontal="right" vertical="center" wrapText="1"/>
    </xf>
    <xf numFmtId="171" fontId="25" fillId="0" borderId="1" xfId="0" applyNumberFormat="1" applyFont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9" fontId="25" fillId="0" borderId="1" xfId="2" applyFont="1" applyBorder="1" applyAlignment="1">
      <alignment horizontal="center" vertical="center" wrapText="1"/>
    </xf>
    <xf numFmtId="42" fontId="20" fillId="0" borderId="0" xfId="5" applyFont="1" applyAlignment="1">
      <alignment vertical="center" wrapText="1"/>
    </xf>
    <xf numFmtId="10" fontId="27" fillId="0" borderId="1" xfId="2" applyNumberFormat="1" applyFont="1" applyBorder="1" applyAlignment="1">
      <alignment horizontal="center" vertical="center" wrapText="1"/>
    </xf>
    <xf numFmtId="0" fontId="30" fillId="0" borderId="6" xfId="2" applyNumberFormat="1" applyFont="1" applyBorder="1" applyAlignment="1">
      <alignment horizontal="center" vertical="center" wrapText="1"/>
    </xf>
    <xf numFmtId="41" fontId="27" fillId="0" borderId="1" xfId="6" applyFont="1" applyBorder="1" applyAlignment="1">
      <alignment horizontal="righ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10" fontId="27" fillId="0" borderId="1" xfId="2" applyNumberFormat="1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3" fontId="25" fillId="0" borderId="4" xfId="0" applyNumberFormat="1" applyFont="1" applyBorder="1" applyAlignment="1">
      <alignment vertical="center" wrapText="1"/>
    </xf>
    <xf numFmtId="0" fontId="27" fillId="15" borderId="1" xfId="0" applyFont="1" applyFill="1" applyBorder="1" applyAlignment="1">
      <alignment horizontal="left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10" fontId="27" fillId="0" borderId="1" xfId="2" applyNumberFormat="1" applyFont="1" applyBorder="1" applyAlignment="1">
      <alignment horizontal="center" vertical="center" wrapText="1"/>
    </xf>
    <xf numFmtId="171" fontId="27" fillId="0" borderId="1" xfId="6" applyNumberFormat="1" applyFont="1" applyBorder="1" applyAlignment="1">
      <alignment horizontal="right" vertical="center" wrapText="1"/>
    </xf>
    <xf numFmtId="41" fontId="27" fillId="0" borderId="1" xfId="6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 vertical="center" wrapText="1"/>
    </xf>
    <xf numFmtId="4" fontId="27" fillId="0" borderId="0" xfId="0" applyNumberFormat="1" applyFont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41" fontId="27" fillId="0" borderId="1" xfId="0" applyNumberFormat="1" applyFont="1" applyBorder="1" applyAlignment="1">
      <alignment horizontal="right" vertical="center" wrapText="1"/>
    </xf>
    <xf numFmtId="41" fontId="27" fillId="16" borderId="1" xfId="6" applyFont="1" applyFill="1" applyBorder="1" applyAlignment="1">
      <alignment horizontal="right" vertical="center" wrapText="1"/>
    </xf>
    <xf numFmtId="171" fontId="27" fillId="0" borderId="1" xfId="0" applyNumberFormat="1" applyFont="1" applyBorder="1" applyAlignment="1">
      <alignment horizontal="right" vertical="center" wrapText="1"/>
    </xf>
    <xf numFmtId="167" fontId="27" fillId="0" borderId="1" xfId="2" applyNumberFormat="1" applyFont="1" applyBorder="1" applyAlignment="1">
      <alignment horizontal="righ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9" fontId="25" fillId="0" borderId="4" xfId="2" applyFont="1" applyBorder="1" applyAlignment="1">
      <alignment horizontal="center" vertical="center" wrapText="1"/>
    </xf>
    <xf numFmtId="9" fontId="25" fillId="0" borderId="5" xfId="2" applyFont="1" applyBorder="1" applyAlignment="1">
      <alignment horizontal="center" vertical="center" wrapText="1"/>
    </xf>
    <xf numFmtId="9" fontId="25" fillId="0" borderId="6" xfId="2" applyFont="1" applyBorder="1" applyAlignment="1">
      <alignment horizontal="center" vertical="center" wrapText="1"/>
    </xf>
    <xf numFmtId="9" fontId="25" fillId="0" borderId="1" xfId="2" applyFont="1" applyBorder="1" applyAlignment="1">
      <alignment horizontal="center" vertical="center" wrapText="1"/>
    </xf>
    <xf numFmtId="9" fontId="27" fillId="0" borderId="1" xfId="2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3" fontId="25" fillId="0" borderId="4" xfId="0" applyNumberFormat="1" applyFont="1" applyBorder="1" applyAlignment="1">
      <alignment horizontal="center" vertical="center" wrapText="1"/>
    </xf>
    <xf numFmtId="3" fontId="25" fillId="0" borderId="5" xfId="0" applyNumberFormat="1" applyFont="1" applyBorder="1" applyAlignment="1">
      <alignment horizontal="center" vertical="center" wrapText="1"/>
    </xf>
    <xf numFmtId="3" fontId="2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2" applyNumberFormat="1" applyFon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2" fontId="25" fillId="0" borderId="1" xfId="5" applyFont="1" applyBorder="1" applyAlignment="1">
      <alignment horizontal="center" vertical="center" wrapText="1"/>
    </xf>
    <xf numFmtId="42" fontId="27" fillId="0" borderId="1" xfId="5" applyFont="1" applyBorder="1" applyAlignment="1">
      <alignment horizontal="center" vertical="center" wrapText="1"/>
    </xf>
    <xf numFmtId="42" fontId="25" fillId="15" borderId="1" xfId="5" applyFont="1" applyFill="1" applyBorder="1" applyAlignment="1">
      <alignment horizontal="center" vertical="center" wrapText="1"/>
    </xf>
    <xf numFmtId="9" fontId="25" fillId="15" borderId="1" xfId="2" applyFont="1" applyFill="1" applyBorder="1" applyAlignment="1">
      <alignment horizontal="center" vertical="center" wrapText="1"/>
    </xf>
    <xf numFmtId="42" fontId="25" fillId="0" borderId="4" xfId="5" applyFont="1" applyBorder="1" applyAlignment="1">
      <alignment horizontal="center" vertical="center" wrapText="1"/>
    </xf>
    <xf numFmtId="42" fontId="25" fillId="0" borderId="5" xfId="5" applyFont="1" applyBorder="1" applyAlignment="1">
      <alignment horizontal="center" vertical="center" wrapText="1"/>
    </xf>
    <xf numFmtId="42" fontId="25" fillId="0" borderId="6" xfId="5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2" fontId="17" fillId="0" borderId="1" xfId="5" applyFont="1" applyBorder="1" applyAlignment="1">
      <alignment horizontal="center" vertical="center" wrapText="1"/>
    </xf>
    <xf numFmtId="9" fontId="17" fillId="0" borderId="1" xfId="2" applyFont="1" applyBorder="1" applyAlignment="1">
      <alignment horizontal="center" vertical="center" wrapText="1"/>
    </xf>
    <xf numFmtId="42" fontId="0" fillId="0" borderId="0" xfId="5" applyFont="1" applyAlignment="1">
      <alignment horizontal="center" vertical="center" wrapText="1"/>
    </xf>
    <xf numFmtId="9" fontId="0" fillId="0" borderId="0" xfId="2" applyFont="1" applyAlignment="1">
      <alignment horizontal="center" vertical="center" wrapText="1"/>
    </xf>
    <xf numFmtId="10" fontId="17" fillId="0" borderId="1" xfId="2" applyNumberFormat="1" applyFont="1" applyBorder="1" applyAlignment="1">
      <alignment horizontal="center" vertical="center" wrapText="1"/>
    </xf>
    <xf numFmtId="10" fontId="25" fillId="0" borderId="1" xfId="2" applyNumberFormat="1" applyFont="1" applyBorder="1" applyAlignment="1">
      <alignment horizontal="center" vertical="center" wrapText="1"/>
    </xf>
    <xf numFmtId="10" fontId="27" fillId="0" borderId="1" xfId="2" applyNumberFormat="1" applyFont="1" applyBorder="1" applyAlignment="1">
      <alignment horizontal="center" vertical="center" wrapText="1"/>
    </xf>
    <xf numFmtId="10" fontId="25" fillId="0" borderId="4" xfId="2" applyNumberFormat="1" applyFont="1" applyBorder="1" applyAlignment="1">
      <alignment horizontal="center" vertical="center" wrapText="1"/>
    </xf>
    <xf numFmtId="10" fontId="25" fillId="0" borderId="5" xfId="2" applyNumberFormat="1" applyFont="1" applyBorder="1" applyAlignment="1">
      <alignment horizontal="center" vertical="center" wrapText="1"/>
    </xf>
    <xf numFmtId="10" fontId="25" fillId="0" borderId="6" xfId="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7">
    <cellStyle name="Hipervínculo" xfId="3" builtinId="8" hidden="1"/>
    <cellStyle name="Hipervínculo visitado" xfId="4" builtinId="9" hidden="1"/>
    <cellStyle name="Millares [0]" xfId="6" builtinId="6"/>
    <cellStyle name="Moneda" xfId="1" builtinId="4"/>
    <cellStyle name="Moneda [0]" xfId="5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A1048576"/>
  <sheetViews>
    <sheetView tabSelected="1" topLeftCell="C4" zoomScaleNormal="100" workbookViewId="0">
      <pane xSplit="5" ySplit="1" topLeftCell="H5" activePane="bottomRight" state="frozen"/>
      <selection activeCell="C4" sqref="C4"/>
      <selection pane="topRight" activeCell="H4" sqref="H4"/>
      <selection pane="bottomLeft" activeCell="C5" sqref="C5"/>
      <selection pane="bottomRight" activeCell="E8" sqref="E8"/>
    </sheetView>
  </sheetViews>
  <sheetFormatPr baseColWidth="10" defaultColWidth="12.140625" defaultRowHeight="15"/>
  <cols>
    <col min="1" max="1" width="23.42578125" style="77" customWidth="1"/>
    <col min="2" max="2" width="31.140625" style="77" customWidth="1"/>
    <col min="3" max="3" width="26" style="77" customWidth="1"/>
    <col min="4" max="4" width="39.42578125" style="77" customWidth="1"/>
    <col min="5" max="5" width="34" style="77" customWidth="1"/>
    <col min="6" max="6" width="11.28515625" style="77" customWidth="1"/>
    <col min="7" max="8" width="10.140625" style="78" customWidth="1"/>
    <col min="9" max="9" width="11.7109375" style="79" customWidth="1"/>
    <col min="10" max="10" width="11.42578125" style="66" customWidth="1"/>
    <col min="11" max="11" width="12.42578125" style="80" customWidth="1"/>
    <col min="12" max="12" width="11.7109375" style="82" customWidth="1"/>
    <col min="13" max="13" width="10.85546875" style="82" customWidth="1"/>
    <col min="14" max="14" width="10" style="66" customWidth="1"/>
    <col min="15" max="15" width="13.85546875" style="82" customWidth="1"/>
    <col min="16" max="16" width="10.85546875" style="82" customWidth="1"/>
    <col min="17" max="17" width="10.42578125" style="66" customWidth="1"/>
    <col min="18" max="18" width="13.42578125" style="82" customWidth="1"/>
    <col min="19" max="19" width="12.140625" style="82" customWidth="1"/>
    <col min="20" max="20" width="12.140625" style="181" customWidth="1"/>
    <col min="21" max="21" width="13.42578125" style="82" customWidth="1"/>
    <col min="22" max="22" width="14.140625" style="82" customWidth="1"/>
    <col min="23" max="23" width="11.28515625" style="82" customWidth="1"/>
    <col min="24" max="24" width="11.28515625" style="82" hidden="1" customWidth="1"/>
    <col min="25" max="25" width="13.42578125" style="82" customWidth="1"/>
    <col min="26" max="28" width="12.42578125" style="82" customWidth="1"/>
    <col min="29" max="29" width="17.42578125" style="83" customWidth="1"/>
    <col min="30" max="30" width="14.42578125" style="83" customWidth="1"/>
    <col min="31" max="33" width="12.140625" style="229" hidden="1" customWidth="1"/>
    <col min="34" max="34" width="12.140625" style="66" hidden="1" customWidth="1"/>
    <col min="35" max="35" width="8.85546875" style="229" customWidth="1"/>
    <col min="36" max="36" width="12.140625" style="229" customWidth="1"/>
    <col min="37" max="230" width="12.140625" style="229"/>
    <col min="231" max="16384" width="12.140625" style="4"/>
  </cols>
  <sheetData>
    <row r="1" spans="1:261" s="229" customFormat="1" ht="17.100000000000001" customHeight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/>
      <c r="AC1" s="63" t="s">
        <v>1</v>
      </c>
      <c r="AD1" s="64" t="s">
        <v>2</v>
      </c>
      <c r="AH1" s="66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</row>
    <row r="2" spans="1:261" s="229" customFormat="1" ht="15" customHeight="1">
      <c r="A2" s="241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3"/>
      <c r="AC2" s="63" t="s">
        <v>3</v>
      </c>
      <c r="AD2" s="64" t="s">
        <v>4</v>
      </c>
      <c r="AH2" s="66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</row>
    <row r="3" spans="1:261" s="229" customFormat="1" ht="1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6"/>
      <c r="AC3" s="63" t="s">
        <v>5</v>
      </c>
      <c r="AD3" s="194">
        <v>42320</v>
      </c>
      <c r="AH3" s="66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229" customForma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2"/>
      <c r="T4" s="262"/>
      <c r="U4" s="261"/>
      <c r="V4" s="261"/>
      <c r="W4" s="261"/>
      <c r="X4" s="261"/>
      <c r="Y4" s="261"/>
      <c r="Z4" s="261"/>
      <c r="AA4" s="261"/>
      <c r="AB4" s="261"/>
      <c r="AC4" s="263"/>
      <c r="AD4" s="263"/>
      <c r="AE4" s="67">
        <v>1</v>
      </c>
      <c r="AF4" s="67">
        <v>2</v>
      </c>
      <c r="AH4" s="66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</row>
    <row r="5" spans="1:261" s="70" customFormat="1" ht="63.75">
      <c r="A5" s="230" t="s">
        <v>6</v>
      </c>
      <c r="B5" s="230" t="s">
        <v>7</v>
      </c>
      <c r="C5" s="230" t="s">
        <v>8</v>
      </c>
      <c r="D5" s="230" t="s">
        <v>192</v>
      </c>
      <c r="E5" s="230" t="s">
        <v>10</v>
      </c>
      <c r="F5" s="230" t="s">
        <v>194</v>
      </c>
      <c r="G5" s="230" t="s">
        <v>11</v>
      </c>
      <c r="H5" s="230" t="s">
        <v>12</v>
      </c>
      <c r="I5" s="61" t="s">
        <v>13</v>
      </c>
      <c r="J5" s="230" t="s">
        <v>15</v>
      </c>
      <c r="K5" s="61" t="s">
        <v>16</v>
      </c>
      <c r="L5" s="230" t="s">
        <v>17</v>
      </c>
      <c r="M5" s="230" t="s">
        <v>161</v>
      </c>
      <c r="N5" s="230" t="s">
        <v>19</v>
      </c>
      <c r="O5" s="230" t="s">
        <v>20</v>
      </c>
      <c r="P5" s="230" t="s">
        <v>167</v>
      </c>
      <c r="Q5" s="62" t="s">
        <v>21</v>
      </c>
      <c r="R5" s="230" t="s">
        <v>22</v>
      </c>
      <c r="S5" s="230" t="s">
        <v>200</v>
      </c>
      <c r="T5" s="62" t="s">
        <v>23</v>
      </c>
      <c r="U5" s="230" t="s">
        <v>24</v>
      </c>
      <c r="V5" s="230" t="s">
        <v>216</v>
      </c>
      <c r="W5" s="62" t="s">
        <v>26</v>
      </c>
      <c r="X5" s="62" t="s">
        <v>214</v>
      </c>
      <c r="Y5" s="230" t="s">
        <v>27</v>
      </c>
      <c r="Z5" s="236" t="s">
        <v>217</v>
      </c>
      <c r="AA5" s="62" t="s">
        <v>218</v>
      </c>
      <c r="AB5" s="62" t="s">
        <v>219</v>
      </c>
      <c r="AC5" s="68" t="s">
        <v>215</v>
      </c>
      <c r="AD5" s="69" t="s">
        <v>155</v>
      </c>
      <c r="AE5" s="67" t="s">
        <v>201</v>
      </c>
      <c r="AF5" s="67" t="s">
        <v>202</v>
      </c>
      <c r="AG5" s="67" t="s">
        <v>171</v>
      </c>
      <c r="AH5" s="67" t="s">
        <v>168</v>
      </c>
    </row>
    <row r="6" spans="1:261" s="107" customFormat="1" ht="51">
      <c r="A6" s="93" t="s">
        <v>30</v>
      </c>
      <c r="B6" s="93" t="s">
        <v>31</v>
      </c>
      <c r="C6" s="93" t="s">
        <v>32</v>
      </c>
      <c r="D6" s="93" t="s">
        <v>212</v>
      </c>
      <c r="E6" s="93" t="s">
        <v>211</v>
      </c>
      <c r="F6" s="256">
        <v>618239</v>
      </c>
      <c r="G6" s="256">
        <f>+K6+K7</f>
        <v>211514</v>
      </c>
      <c r="H6" s="122" t="s">
        <v>35</v>
      </c>
      <c r="I6" s="123" t="s">
        <v>36</v>
      </c>
      <c r="J6" s="124" t="s">
        <v>37</v>
      </c>
      <c r="K6" s="75">
        <f>+M6+O6+S6+U6+Y6</f>
        <v>96202</v>
      </c>
      <c r="L6" s="155">
        <v>19000</v>
      </c>
      <c r="M6" s="95">
        <v>20778</v>
      </c>
      <c r="N6" s="231">
        <f t="shared" ref="N6:N80" si="0">+M6/L6</f>
        <v>1.093578947368421</v>
      </c>
      <c r="O6" s="155">
        <v>23000</v>
      </c>
      <c r="P6" s="95">
        <v>24001</v>
      </c>
      <c r="Q6" s="231">
        <f t="shared" ref="Q6:Q31" si="1">+P6/O6</f>
        <v>1.0435217391304348</v>
      </c>
      <c r="R6" s="155">
        <v>23000</v>
      </c>
      <c r="S6" s="170">
        <v>23116</v>
      </c>
      <c r="T6" s="231">
        <f>+S6/R6</f>
        <v>1.0050434782608695</v>
      </c>
      <c r="U6" s="155">
        <v>26900</v>
      </c>
      <c r="V6" s="95">
        <v>26898</v>
      </c>
      <c r="W6" s="156">
        <f>+V6/U6</f>
        <v>0.99992565055762084</v>
      </c>
      <c r="X6" s="217">
        <f>+V6+S6+P6+M6</f>
        <v>94793</v>
      </c>
      <c r="Y6" s="155">
        <v>2408</v>
      </c>
      <c r="Z6" s="238">
        <v>2408</v>
      </c>
      <c r="AA6" s="97">
        <f>+Z6/Y6</f>
        <v>1</v>
      </c>
      <c r="AB6" s="237">
        <f>+X6+Z6</f>
        <v>97201</v>
      </c>
      <c r="AC6" s="158">
        <v>1</v>
      </c>
      <c r="AD6" s="159">
        <v>1</v>
      </c>
      <c r="AE6" s="160">
        <f>+M6+P6+S6</f>
        <v>67895</v>
      </c>
      <c r="AF6" s="160">
        <f>U6+Y6</f>
        <v>29308</v>
      </c>
      <c r="AG6" s="160">
        <f>+AE6+AF6</f>
        <v>97203</v>
      </c>
      <c r="AH6" s="161">
        <f>+AG6-K6</f>
        <v>1001</v>
      </c>
      <c r="AI6" s="138"/>
      <c r="AJ6" s="90">
        <v>0.95</v>
      </c>
    </row>
    <row r="7" spans="1:261" s="107" customFormat="1" ht="51">
      <c r="A7" s="93" t="s">
        <v>30</v>
      </c>
      <c r="B7" s="93" t="s">
        <v>31</v>
      </c>
      <c r="C7" s="93" t="s">
        <v>32</v>
      </c>
      <c r="D7" s="93" t="s">
        <v>210</v>
      </c>
      <c r="E7" s="93" t="s">
        <v>211</v>
      </c>
      <c r="F7" s="264"/>
      <c r="G7" s="264"/>
      <c r="H7" s="126" t="s">
        <v>39</v>
      </c>
      <c r="I7" s="123" t="s">
        <v>36</v>
      </c>
      <c r="J7" s="124" t="s">
        <v>37</v>
      </c>
      <c r="K7" s="75">
        <f>+M7+P7+S7+U7+Y7</f>
        <v>115312</v>
      </c>
      <c r="L7" s="155">
        <v>12452</v>
      </c>
      <c r="M7" s="95">
        <v>13253</v>
      </c>
      <c r="N7" s="231">
        <f t="shared" si="0"/>
        <v>1.0643270157404432</v>
      </c>
      <c r="O7" s="155">
        <v>12452</v>
      </c>
      <c r="P7" s="95">
        <v>14716</v>
      </c>
      <c r="Q7" s="231">
        <f t="shared" si="1"/>
        <v>1.1818181818181819</v>
      </c>
      <c r="R7" s="155">
        <v>12452</v>
      </c>
      <c r="S7" s="170">
        <v>16090</v>
      </c>
      <c r="T7" s="231">
        <f>+S7/R7</f>
        <v>1.2921619017025376</v>
      </c>
      <c r="U7" s="155">
        <v>44547</v>
      </c>
      <c r="V7" s="95">
        <v>44547</v>
      </c>
      <c r="W7" s="156">
        <f t="shared" ref="W7:W70" si="2">+V7/U7</f>
        <v>1</v>
      </c>
      <c r="X7" s="217">
        <f t="shared" ref="X7:X70" si="3">+V7+S7+P7+M7</f>
        <v>88606</v>
      </c>
      <c r="Y7" s="155">
        <v>26706</v>
      </c>
      <c r="Z7" s="238">
        <v>22255</v>
      </c>
      <c r="AA7" s="97">
        <f t="shared" ref="AA7:AA70" si="4">+Z7/Y7</f>
        <v>0.83333333333333337</v>
      </c>
      <c r="AB7" s="237">
        <f t="shared" ref="AB7:AB70" si="5">+X7+Z7</f>
        <v>110861</v>
      </c>
      <c r="AC7" s="158">
        <v>0.96140000000000003</v>
      </c>
      <c r="AD7" s="158">
        <v>0.96140000000000003</v>
      </c>
      <c r="AE7" s="160">
        <f>+M7+P7</f>
        <v>27969</v>
      </c>
      <c r="AF7" s="160">
        <f>+R7+U7+Y7</f>
        <v>83705</v>
      </c>
      <c r="AG7" s="160">
        <f>+AE7+AF7</f>
        <v>111674</v>
      </c>
      <c r="AH7" s="161">
        <f>+AG7-K7</f>
        <v>-3638</v>
      </c>
      <c r="AI7" s="138"/>
      <c r="AJ7" s="90">
        <v>0.8</v>
      </c>
      <c r="AL7" s="186"/>
      <c r="AO7" s="187"/>
    </row>
    <row r="8" spans="1:261" s="107" customFormat="1" ht="38.25">
      <c r="A8" s="93" t="s">
        <v>30</v>
      </c>
      <c r="B8" s="93" t="s">
        <v>31</v>
      </c>
      <c r="C8" s="93" t="s">
        <v>32</v>
      </c>
      <c r="D8" s="93" t="s">
        <v>40</v>
      </c>
      <c r="E8" s="93" t="s">
        <v>41</v>
      </c>
      <c r="F8" s="228">
        <v>150000</v>
      </c>
      <c r="G8" s="228">
        <v>251740</v>
      </c>
      <c r="H8" s="122" t="s">
        <v>35</v>
      </c>
      <c r="I8" s="123" t="s">
        <v>42</v>
      </c>
      <c r="J8" s="124" t="s">
        <v>37</v>
      </c>
      <c r="K8" s="75">
        <f>+Y8</f>
        <v>251740</v>
      </c>
      <c r="L8" s="155">
        <v>3000</v>
      </c>
      <c r="M8" s="95">
        <v>812</v>
      </c>
      <c r="N8" s="231">
        <f t="shared" si="0"/>
        <v>0.27066666666666667</v>
      </c>
      <c r="O8" s="155">
        <v>182668</v>
      </c>
      <c r="P8" s="95">
        <v>182668</v>
      </c>
      <c r="Q8" s="231">
        <f t="shared" si="1"/>
        <v>1</v>
      </c>
      <c r="R8" s="155">
        <v>246780</v>
      </c>
      <c r="S8" s="170">
        <v>253382</v>
      </c>
      <c r="T8" s="231">
        <v>1.103</v>
      </c>
      <c r="U8" s="155">
        <v>249248</v>
      </c>
      <c r="V8" s="95">
        <v>253382</v>
      </c>
      <c r="W8" s="156">
        <v>0</v>
      </c>
      <c r="X8" s="217">
        <f>+V8</f>
        <v>253382</v>
      </c>
      <c r="Y8" s="155">
        <v>251740</v>
      </c>
      <c r="Z8" s="238">
        <v>253382</v>
      </c>
      <c r="AA8" s="97">
        <f t="shared" si="4"/>
        <v>1.0065226026853102</v>
      </c>
      <c r="AB8" s="237">
        <f>+Z8</f>
        <v>253382</v>
      </c>
      <c r="AC8" s="158">
        <v>1.0161</v>
      </c>
      <c r="AD8" s="158">
        <v>1.0161</v>
      </c>
      <c r="AE8" s="160">
        <f>+S8</f>
        <v>253382</v>
      </c>
      <c r="AF8" s="160">
        <f>+Y8</f>
        <v>251740</v>
      </c>
      <c r="AH8" s="163">
        <f>+AF8-AE8</f>
        <v>-1642</v>
      </c>
      <c r="AI8" s="138"/>
      <c r="AJ8" s="92" t="s">
        <v>49</v>
      </c>
      <c r="AL8" s="83"/>
      <c r="AM8" s="83"/>
      <c r="AO8" s="187"/>
    </row>
    <row r="9" spans="1:261" s="107" customFormat="1" ht="38.25">
      <c r="A9" s="93" t="s">
        <v>30</v>
      </c>
      <c r="B9" s="93" t="s">
        <v>31</v>
      </c>
      <c r="C9" s="93" t="s">
        <v>32</v>
      </c>
      <c r="D9" s="93" t="s">
        <v>43</v>
      </c>
      <c r="E9" s="93" t="s">
        <v>44</v>
      </c>
      <c r="F9" s="228">
        <v>51</v>
      </c>
      <c r="G9" s="228">
        <f t="shared" ref="G9:G14" si="6">+K9</f>
        <v>95</v>
      </c>
      <c r="H9" s="122" t="s">
        <v>35</v>
      </c>
      <c r="I9" s="123" t="s">
        <v>42</v>
      </c>
      <c r="J9" s="124" t="s">
        <v>37</v>
      </c>
      <c r="K9" s="75">
        <f>+Y9</f>
        <v>95</v>
      </c>
      <c r="L9" s="155">
        <v>61</v>
      </c>
      <c r="M9" s="95">
        <v>61</v>
      </c>
      <c r="N9" s="231">
        <f>+M9/L9</f>
        <v>1</v>
      </c>
      <c r="O9" s="155">
        <v>71</v>
      </c>
      <c r="P9" s="95">
        <v>71</v>
      </c>
      <c r="Q9" s="231">
        <f t="shared" si="1"/>
        <v>1</v>
      </c>
      <c r="R9" s="155">
        <v>81</v>
      </c>
      <c r="S9" s="206">
        <v>81</v>
      </c>
      <c r="T9" s="231">
        <f t="shared" ref="T9:T46" si="7">+S9/R9</f>
        <v>1</v>
      </c>
      <c r="U9" s="155">
        <v>91</v>
      </c>
      <c r="V9" s="95">
        <v>91</v>
      </c>
      <c r="W9" s="156">
        <f>1-(U9-V9)/(U9-S9)</f>
        <v>1</v>
      </c>
      <c r="X9" s="217">
        <f>+V9</f>
        <v>91</v>
      </c>
      <c r="Y9" s="155">
        <v>95</v>
      </c>
      <c r="Z9" s="206">
        <v>91</v>
      </c>
      <c r="AA9" s="97">
        <f t="shared" si="4"/>
        <v>0.95789473684210524</v>
      </c>
      <c r="AB9" s="237">
        <f>+Z9</f>
        <v>91</v>
      </c>
      <c r="AC9" s="158">
        <v>0.90910000000000002</v>
      </c>
      <c r="AD9" s="158">
        <v>0.90910000000000002</v>
      </c>
      <c r="AE9" s="160">
        <f t="shared" ref="AE9:AE42" si="8">+S9</f>
        <v>81</v>
      </c>
      <c r="AF9" s="160">
        <f t="shared" ref="AF9:AF42" si="9">+Y9</f>
        <v>95</v>
      </c>
      <c r="AH9" s="163">
        <f t="shared" ref="AH9:AH73" si="10">+AF9-AE9</f>
        <v>14</v>
      </c>
      <c r="AI9" s="138"/>
      <c r="AJ9" s="160"/>
      <c r="AK9" s="160"/>
      <c r="AL9" s="195"/>
      <c r="AM9" s="195"/>
      <c r="AN9" s="196"/>
      <c r="AO9" s="187"/>
    </row>
    <row r="10" spans="1:261" s="107" customFormat="1" ht="38.25">
      <c r="A10" s="93" t="s">
        <v>30</v>
      </c>
      <c r="B10" s="93" t="s">
        <v>31</v>
      </c>
      <c r="C10" s="93" t="s">
        <v>32</v>
      </c>
      <c r="D10" s="93" t="s">
        <v>45</v>
      </c>
      <c r="E10" s="93" t="s">
        <v>46</v>
      </c>
      <c r="F10" s="228">
        <v>6</v>
      </c>
      <c r="G10" s="228">
        <f t="shared" si="6"/>
        <v>12</v>
      </c>
      <c r="H10" s="122" t="s">
        <v>35</v>
      </c>
      <c r="I10" s="123" t="s">
        <v>42</v>
      </c>
      <c r="J10" s="124" t="s">
        <v>37</v>
      </c>
      <c r="K10" s="75">
        <f>+Y10</f>
        <v>12</v>
      </c>
      <c r="L10" s="155">
        <v>6</v>
      </c>
      <c r="M10" s="95">
        <v>6</v>
      </c>
      <c r="N10" s="231">
        <f t="shared" si="0"/>
        <v>1</v>
      </c>
      <c r="O10" s="155">
        <v>8</v>
      </c>
      <c r="P10" s="95">
        <v>8</v>
      </c>
      <c r="Q10" s="231">
        <f t="shared" si="1"/>
        <v>1</v>
      </c>
      <c r="R10" s="155">
        <v>10</v>
      </c>
      <c r="S10" s="206">
        <v>10</v>
      </c>
      <c r="T10" s="231">
        <f t="shared" si="7"/>
        <v>1</v>
      </c>
      <c r="U10" s="155">
        <v>12</v>
      </c>
      <c r="V10" s="95">
        <v>12</v>
      </c>
      <c r="W10" s="156">
        <f>1-(U10-V10)/(U10-S10)</f>
        <v>1</v>
      </c>
      <c r="X10" s="217">
        <f>+V10</f>
        <v>12</v>
      </c>
      <c r="Y10" s="155">
        <v>12</v>
      </c>
      <c r="Z10" s="206">
        <v>12</v>
      </c>
      <c r="AA10" s="97">
        <f t="shared" si="4"/>
        <v>1</v>
      </c>
      <c r="AB10" s="237">
        <f>+Z10</f>
        <v>12</v>
      </c>
      <c r="AC10" s="158">
        <v>1</v>
      </c>
      <c r="AD10" s="158">
        <v>1</v>
      </c>
      <c r="AE10" s="160">
        <f t="shared" si="8"/>
        <v>10</v>
      </c>
      <c r="AF10" s="160">
        <f t="shared" si="9"/>
        <v>12</v>
      </c>
      <c r="AH10" s="163">
        <f t="shared" si="10"/>
        <v>2</v>
      </c>
      <c r="AI10" s="138"/>
      <c r="AL10" s="83"/>
      <c r="AO10" s="187"/>
    </row>
    <row r="11" spans="1:261" s="107" customFormat="1" ht="38.25">
      <c r="A11" s="93" t="s">
        <v>30</v>
      </c>
      <c r="B11" s="93" t="s">
        <v>31</v>
      </c>
      <c r="C11" s="93" t="s">
        <v>32</v>
      </c>
      <c r="D11" s="93" t="s">
        <v>47</v>
      </c>
      <c r="E11" s="93" t="s">
        <v>48</v>
      </c>
      <c r="F11" s="228">
        <v>0</v>
      </c>
      <c r="G11" s="228">
        <f t="shared" si="6"/>
        <v>12</v>
      </c>
      <c r="H11" s="122" t="s">
        <v>35</v>
      </c>
      <c r="I11" s="123" t="s">
        <v>42</v>
      </c>
      <c r="J11" s="124" t="s">
        <v>37</v>
      </c>
      <c r="K11" s="75">
        <f>+Y11</f>
        <v>12</v>
      </c>
      <c r="L11" s="155">
        <v>0</v>
      </c>
      <c r="M11" s="95">
        <v>0</v>
      </c>
      <c r="N11" s="231" t="s">
        <v>49</v>
      </c>
      <c r="O11" s="155">
        <v>4</v>
      </c>
      <c r="P11" s="95">
        <v>7</v>
      </c>
      <c r="Q11" s="231">
        <f t="shared" si="1"/>
        <v>1.75</v>
      </c>
      <c r="R11" s="155">
        <v>12</v>
      </c>
      <c r="S11" s="206">
        <v>12</v>
      </c>
      <c r="T11" s="231">
        <f t="shared" si="7"/>
        <v>1</v>
      </c>
      <c r="U11" s="155">
        <v>12</v>
      </c>
      <c r="V11" s="95">
        <v>12</v>
      </c>
      <c r="W11" s="156">
        <f t="shared" si="2"/>
        <v>1</v>
      </c>
      <c r="X11" s="217">
        <f>+V11</f>
        <v>12</v>
      </c>
      <c r="Y11" s="155">
        <v>12</v>
      </c>
      <c r="Z11" s="206">
        <v>12</v>
      </c>
      <c r="AA11" s="97">
        <f t="shared" si="4"/>
        <v>1</v>
      </c>
      <c r="AB11" s="237">
        <f>+Z11</f>
        <v>12</v>
      </c>
      <c r="AC11" s="158">
        <v>1</v>
      </c>
      <c r="AD11" s="158">
        <v>1</v>
      </c>
      <c r="AE11" s="160">
        <f t="shared" si="8"/>
        <v>12</v>
      </c>
      <c r="AF11" s="160">
        <f t="shared" si="9"/>
        <v>12</v>
      </c>
      <c r="AH11" s="163">
        <f t="shared" si="10"/>
        <v>0</v>
      </c>
      <c r="AI11" s="138"/>
    </row>
    <row r="12" spans="1:261" s="107" customFormat="1" ht="51">
      <c r="A12" s="93" t="s">
        <v>30</v>
      </c>
      <c r="B12" s="93" t="s">
        <v>31</v>
      </c>
      <c r="C12" s="93" t="s">
        <v>32</v>
      </c>
      <c r="D12" s="93" t="s">
        <v>50</v>
      </c>
      <c r="E12" s="93" t="s">
        <v>51</v>
      </c>
      <c r="F12" s="228">
        <v>0</v>
      </c>
      <c r="G12" s="228">
        <f t="shared" si="6"/>
        <v>50</v>
      </c>
      <c r="H12" s="122" t="s">
        <v>35</v>
      </c>
      <c r="I12" s="123" t="s">
        <v>42</v>
      </c>
      <c r="J12" s="124" t="s">
        <v>37</v>
      </c>
      <c r="K12" s="75">
        <f>+Y12</f>
        <v>50</v>
      </c>
      <c r="L12" s="155">
        <v>0</v>
      </c>
      <c r="M12" s="95">
        <v>0</v>
      </c>
      <c r="N12" s="231" t="s">
        <v>49</v>
      </c>
      <c r="O12" s="155">
        <v>40</v>
      </c>
      <c r="P12" s="95">
        <v>40</v>
      </c>
      <c r="Q12" s="231">
        <f t="shared" si="1"/>
        <v>1</v>
      </c>
      <c r="R12" s="155">
        <v>40</v>
      </c>
      <c r="S12" s="206">
        <v>42</v>
      </c>
      <c r="T12" s="231">
        <f t="shared" si="7"/>
        <v>1.05</v>
      </c>
      <c r="U12" s="155">
        <v>47</v>
      </c>
      <c r="V12" s="95">
        <v>47</v>
      </c>
      <c r="W12" s="156">
        <f t="shared" si="2"/>
        <v>1</v>
      </c>
      <c r="X12" s="217">
        <f>+V12</f>
        <v>47</v>
      </c>
      <c r="Y12" s="155">
        <v>50</v>
      </c>
      <c r="Z12" s="206">
        <v>47</v>
      </c>
      <c r="AA12" s="97">
        <f t="shared" si="4"/>
        <v>0.94</v>
      </c>
      <c r="AB12" s="237">
        <f t="shared" si="5"/>
        <v>94</v>
      </c>
      <c r="AC12" s="158">
        <v>0.94</v>
      </c>
      <c r="AD12" s="158">
        <v>0.94</v>
      </c>
      <c r="AE12" s="160">
        <f t="shared" si="8"/>
        <v>42</v>
      </c>
      <c r="AF12" s="160">
        <f t="shared" si="9"/>
        <v>50</v>
      </c>
      <c r="AH12" s="163">
        <f t="shared" si="10"/>
        <v>8</v>
      </c>
      <c r="AI12" s="138"/>
    </row>
    <row r="13" spans="1:261" s="107" customFormat="1" ht="38.25">
      <c r="A13" s="93" t="s">
        <v>30</v>
      </c>
      <c r="B13" s="93" t="s">
        <v>31</v>
      </c>
      <c r="C13" s="93" t="s">
        <v>32</v>
      </c>
      <c r="D13" s="93" t="s">
        <v>52</v>
      </c>
      <c r="E13" s="93" t="s">
        <v>53</v>
      </c>
      <c r="F13" s="228">
        <v>31</v>
      </c>
      <c r="G13" s="228">
        <f t="shared" si="6"/>
        <v>52</v>
      </c>
      <c r="H13" s="122" t="s">
        <v>35</v>
      </c>
      <c r="I13" s="123" t="s">
        <v>36</v>
      </c>
      <c r="J13" s="124" t="s">
        <v>37</v>
      </c>
      <c r="K13" s="75">
        <f>+M13+P13+S13+U13+Y13</f>
        <v>52</v>
      </c>
      <c r="L13" s="155">
        <v>0</v>
      </c>
      <c r="M13" s="95">
        <v>0</v>
      </c>
      <c r="N13" s="231" t="s">
        <v>49</v>
      </c>
      <c r="O13" s="155">
        <v>15</v>
      </c>
      <c r="P13" s="95">
        <v>15</v>
      </c>
      <c r="Q13" s="231">
        <f t="shared" si="1"/>
        <v>1</v>
      </c>
      <c r="R13" s="155">
        <v>21</v>
      </c>
      <c r="S13" s="206">
        <v>21</v>
      </c>
      <c r="T13" s="231">
        <f t="shared" si="7"/>
        <v>1</v>
      </c>
      <c r="U13" s="155">
        <v>14</v>
      </c>
      <c r="V13" s="95">
        <v>14</v>
      </c>
      <c r="W13" s="156">
        <f t="shared" si="2"/>
        <v>1</v>
      </c>
      <c r="X13" s="217">
        <f t="shared" si="3"/>
        <v>50</v>
      </c>
      <c r="Y13" s="155">
        <v>2</v>
      </c>
      <c r="Z13" s="206">
        <v>0</v>
      </c>
      <c r="AA13" s="97">
        <f t="shared" si="4"/>
        <v>0</v>
      </c>
      <c r="AB13" s="237">
        <f t="shared" si="5"/>
        <v>50</v>
      </c>
      <c r="AC13" s="158">
        <v>0.96150000000000002</v>
      </c>
      <c r="AD13" s="158">
        <v>0.96150000000000002</v>
      </c>
      <c r="AE13" s="160">
        <f t="shared" si="8"/>
        <v>21</v>
      </c>
      <c r="AF13" s="160">
        <f t="shared" si="9"/>
        <v>2</v>
      </c>
      <c r="AG13" s="160">
        <f t="shared" ref="AG13:AG68" si="11">+AE13+AF13</f>
        <v>23</v>
      </c>
      <c r="AH13" s="161">
        <f t="shared" si="10"/>
        <v>-19</v>
      </c>
      <c r="AI13" s="138"/>
    </row>
    <row r="14" spans="1:261" s="107" customFormat="1" ht="38.25">
      <c r="A14" s="93" t="s">
        <v>30</v>
      </c>
      <c r="B14" s="93" t="s">
        <v>31</v>
      </c>
      <c r="C14" s="93" t="s">
        <v>32</v>
      </c>
      <c r="D14" s="93" t="s">
        <v>54</v>
      </c>
      <c r="E14" s="93" t="s">
        <v>55</v>
      </c>
      <c r="F14" s="228">
        <v>0</v>
      </c>
      <c r="G14" s="228">
        <f t="shared" si="6"/>
        <v>1</v>
      </c>
      <c r="H14" s="122" t="s">
        <v>35</v>
      </c>
      <c r="I14" s="123" t="s">
        <v>42</v>
      </c>
      <c r="J14" s="124" t="s">
        <v>37</v>
      </c>
      <c r="K14" s="75">
        <f>+Y14</f>
        <v>1</v>
      </c>
      <c r="L14" s="155">
        <v>0.1</v>
      </c>
      <c r="M14" s="95">
        <v>0.1</v>
      </c>
      <c r="N14" s="231">
        <f t="shared" si="0"/>
        <v>1</v>
      </c>
      <c r="O14" s="155">
        <v>0.4</v>
      </c>
      <c r="P14" s="95">
        <v>0.4</v>
      </c>
      <c r="Q14" s="231">
        <f t="shared" si="1"/>
        <v>1</v>
      </c>
      <c r="R14" s="155">
        <v>0.8</v>
      </c>
      <c r="S14" s="206">
        <v>0.8</v>
      </c>
      <c r="T14" s="231">
        <f t="shared" si="7"/>
        <v>1</v>
      </c>
      <c r="U14" s="155">
        <v>0.9</v>
      </c>
      <c r="V14" s="95">
        <v>0.85</v>
      </c>
      <c r="W14" s="156">
        <f>+V14/U14</f>
        <v>0.94444444444444442</v>
      </c>
      <c r="X14" s="232">
        <f>+V14</f>
        <v>0.85</v>
      </c>
      <c r="Y14" s="155">
        <v>1</v>
      </c>
      <c r="Z14" s="206">
        <v>1</v>
      </c>
      <c r="AA14" s="97">
        <f t="shared" si="4"/>
        <v>1</v>
      </c>
      <c r="AB14" s="237">
        <f>+Z14</f>
        <v>1</v>
      </c>
      <c r="AC14" s="158">
        <v>1</v>
      </c>
      <c r="AD14" s="158">
        <v>1</v>
      </c>
      <c r="AE14" s="160">
        <f t="shared" si="8"/>
        <v>0.8</v>
      </c>
      <c r="AF14" s="160">
        <f t="shared" si="9"/>
        <v>1</v>
      </c>
      <c r="AH14" s="163">
        <f t="shared" si="10"/>
        <v>0.19999999999999996</v>
      </c>
      <c r="AI14" s="138"/>
    </row>
    <row r="15" spans="1:261" s="107" customFormat="1" ht="38.25">
      <c r="A15" s="93" t="s">
        <v>30</v>
      </c>
      <c r="B15" s="93" t="s">
        <v>31</v>
      </c>
      <c r="C15" s="93" t="s">
        <v>56</v>
      </c>
      <c r="D15" s="93" t="s">
        <v>57</v>
      </c>
      <c r="E15" s="93" t="s">
        <v>58</v>
      </c>
      <c r="F15" s="258">
        <v>976</v>
      </c>
      <c r="G15" s="258">
        <f>+K15+K16+K18+K19+K17</f>
        <v>4517</v>
      </c>
      <c r="H15" s="122" t="s">
        <v>35</v>
      </c>
      <c r="I15" s="123" t="s">
        <v>36</v>
      </c>
      <c r="J15" s="124" t="s">
        <v>37</v>
      </c>
      <c r="K15" s="75">
        <f>+M15+P15+R15+U15+Y15</f>
        <v>321</v>
      </c>
      <c r="L15" s="155">
        <v>54</v>
      </c>
      <c r="M15" s="95">
        <v>57</v>
      </c>
      <c r="N15" s="231">
        <f t="shared" si="0"/>
        <v>1.0555555555555556</v>
      </c>
      <c r="O15" s="155">
        <v>60</v>
      </c>
      <c r="P15" s="95">
        <v>60</v>
      </c>
      <c r="Q15" s="231">
        <f t="shared" si="1"/>
        <v>1</v>
      </c>
      <c r="R15" s="155">
        <v>116</v>
      </c>
      <c r="S15" s="207">
        <v>118</v>
      </c>
      <c r="T15" s="231">
        <f t="shared" si="7"/>
        <v>1.0172413793103448</v>
      </c>
      <c r="U15" s="155">
        <v>66</v>
      </c>
      <c r="V15" s="95">
        <v>83</v>
      </c>
      <c r="W15" s="156">
        <f t="shared" si="2"/>
        <v>1.2575757575757576</v>
      </c>
      <c r="X15" s="217">
        <f t="shared" si="3"/>
        <v>318</v>
      </c>
      <c r="Y15" s="155">
        <v>22</v>
      </c>
      <c r="Z15" s="206">
        <v>6</v>
      </c>
      <c r="AA15" s="97">
        <f t="shared" si="4"/>
        <v>0.27272727272727271</v>
      </c>
      <c r="AB15" s="237">
        <f t="shared" si="5"/>
        <v>324</v>
      </c>
      <c r="AC15" s="158">
        <v>0.95289999999999997</v>
      </c>
      <c r="AD15" s="158">
        <v>0.95289999999999997</v>
      </c>
      <c r="AE15" s="165">
        <f t="shared" si="8"/>
        <v>118</v>
      </c>
      <c r="AF15" s="165">
        <f t="shared" si="9"/>
        <v>22</v>
      </c>
      <c r="AG15" s="165">
        <f t="shared" si="11"/>
        <v>140</v>
      </c>
      <c r="AH15" s="166">
        <f t="shared" si="10"/>
        <v>-96</v>
      </c>
      <c r="AI15" s="138"/>
    </row>
    <row r="16" spans="1:261" s="107" customFormat="1" ht="38.25">
      <c r="A16" s="93" t="s">
        <v>30</v>
      </c>
      <c r="B16" s="93" t="s">
        <v>31</v>
      </c>
      <c r="C16" s="93" t="s">
        <v>56</v>
      </c>
      <c r="D16" s="93" t="s">
        <v>57</v>
      </c>
      <c r="E16" s="93" t="s">
        <v>58</v>
      </c>
      <c r="F16" s="259"/>
      <c r="G16" s="259"/>
      <c r="H16" s="127" t="s">
        <v>59</v>
      </c>
      <c r="I16" s="123" t="s">
        <v>36</v>
      </c>
      <c r="J16" s="124" t="s">
        <v>37</v>
      </c>
      <c r="K16" s="75">
        <f t="shared" ref="K16:K23" si="12">+M16+P16+S16+U16+Y16</f>
        <v>570</v>
      </c>
      <c r="L16" s="155">
        <v>70</v>
      </c>
      <c r="M16" s="95">
        <v>96</v>
      </c>
      <c r="N16" s="231">
        <f t="shared" si="0"/>
        <v>1.3714285714285714</v>
      </c>
      <c r="O16" s="155">
        <v>164</v>
      </c>
      <c r="P16" s="95">
        <v>164</v>
      </c>
      <c r="Q16" s="231">
        <f t="shared" si="1"/>
        <v>1</v>
      </c>
      <c r="R16" s="155">
        <v>204</v>
      </c>
      <c r="S16" s="206">
        <v>204</v>
      </c>
      <c r="T16" s="231">
        <f t="shared" si="7"/>
        <v>1</v>
      </c>
      <c r="U16" s="155">
        <v>92</v>
      </c>
      <c r="V16" s="95">
        <v>92</v>
      </c>
      <c r="W16" s="156">
        <f t="shared" si="2"/>
        <v>1</v>
      </c>
      <c r="X16" s="217">
        <f t="shared" si="3"/>
        <v>556</v>
      </c>
      <c r="Y16" s="155">
        <v>14</v>
      </c>
      <c r="Z16" s="206">
        <v>15</v>
      </c>
      <c r="AA16" s="97">
        <f t="shared" si="4"/>
        <v>1.0714285714285714</v>
      </c>
      <c r="AB16" s="237">
        <f t="shared" si="5"/>
        <v>571</v>
      </c>
      <c r="AC16" s="158">
        <v>1.0018</v>
      </c>
      <c r="AD16" s="158">
        <v>1.0018</v>
      </c>
      <c r="AE16" s="165">
        <f t="shared" si="8"/>
        <v>204</v>
      </c>
      <c r="AF16" s="165">
        <f t="shared" si="9"/>
        <v>14</v>
      </c>
      <c r="AG16" s="165">
        <f t="shared" si="11"/>
        <v>218</v>
      </c>
      <c r="AH16" s="166">
        <f t="shared" si="10"/>
        <v>-190</v>
      </c>
      <c r="AI16" s="138"/>
    </row>
    <row r="17" spans="1:40" s="107" customFormat="1" ht="38.25">
      <c r="A17" s="93" t="s">
        <v>30</v>
      </c>
      <c r="B17" s="93" t="s">
        <v>31</v>
      </c>
      <c r="C17" s="93" t="s">
        <v>56</v>
      </c>
      <c r="D17" s="93" t="s">
        <v>57</v>
      </c>
      <c r="E17" s="93" t="s">
        <v>58</v>
      </c>
      <c r="F17" s="259"/>
      <c r="G17" s="259"/>
      <c r="H17" s="131" t="s">
        <v>75</v>
      </c>
      <c r="I17" s="123" t="s">
        <v>36</v>
      </c>
      <c r="J17" s="124" t="s">
        <v>37</v>
      </c>
      <c r="K17" s="75">
        <f t="shared" si="12"/>
        <v>123</v>
      </c>
      <c r="L17" s="155">
        <v>0</v>
      </c>
      <c r="M17" s="95">
        <v>0</v>
      </c>
      <c r="N17" s="231">
        <v>0</v>
      </c>
      <c r="O17" s="155">
        <v>0</v>
      </c>
      <c r="P17" s="95">
        <v>0</v>
      </c>
      <c r="Q17" s="231" t="s">
        <v>49</v>
      </c>
      <c r="R17" s="155">
        <v>53</v>
      </c>
      <c r="S17" s="206">
        <v>53</v>
      </c>
      <c r="T17" s="231">
        <f t="shared" si="7"/>
        <v>1</v>
      </c>
      <c r="U17" s="155">
        <v>42</v>
      </c>
      <c r="V17" s="95">
        <v>42</v>
      </c>
      <c r="W17" s="156">
        <f t="shared" si="2"/>
        <v>1</v>
      </c>
      <c r="X17" s="217">
        <f t="shared" si="3"/>
        <v>95</v>
      </c>
      <c r="Y17" s="155">
        <v>28</v>
      </c>
      <c r="Z17" s="206">
        <v>0</v>
      </c>
      <c r="AA17" s="97">
        <f t="shared" si="4"/>
        <v>0</v>
      </c>
      <c r="AB17" s="237">
        <f t="shared" si="5"/>
        <v>95</v>
      </c>
      <c r="AC17" s="158">
        <v>0.77239999999999998</v>
      </c>
      <c r="AD17" s="158">
        <v>0.77239999999999998</v>
      </c>
      <c r="AE17" s="165">
        <f t="shared" si="8"/>
        <v>53</v>
      </c>
      <c r="AF17" s="165">
        <f t="shared" si="9"/>
        <v>28</v>
      </c>
      <c r="AG17" s="165">
        <f t="shared" si="11"/>
        <v>81</v>
      </c>
      <c r="AH17" s="166">
        <f t="shared" si="10"/>
        <v>-25</v>
      </c>
      <c r="AI17" s="138"/>
    </row>
    <row r="18" spans="1:40" s="107" customFormat="1" ht="38.25">
      <c r="A18" s="93" t="s">
        <v>30</v>
      </c>
      <c r="B18" s="93" t="s">
        <v>31</v>
      </c>
      <c r="C18" s="93" t="s">
        <v>56</v>
      </c>
      <c r="D18" s="93" t="s">
        <v>57</v>
      </c>
      <c r="E18" s="93" t="s">
        <v>58</v>
      </c>
      <c r="F18" s="259"/>
      <c r="G18" s="259"/>
      <c r="H18" s="126" t="s">
        <v>39</v>
      </c>
      <c r="I18" s="123" t="s">
        <v>36</v>
      </c>
      <c r="J18" s="124" t="s">
        <v>37</v>
      </c>
      <c r="K18" s="75">
        <f t="shared" si="12"/>
        <v>3214</v>
      </c>
      <c r="L18" s="155">
        <v>465</v>
      </c>
      <c r="M18" s="95">
        <v>473</v>
      </c>
      <c r="N18" s="231">
        <f t="shared" si="0"/>
        <v>1.0172043010752687</v>
      </c>
      <c r="O18" s="155">
        <v>540</v>
      </c>
      <c r="P18" s="95">
        <v>730</v>
      </c>
      <c r="Q18" s="231">
        <f t="shared" si="1"/>
        <v>1.3518518518518519</v>
      </c>
      <c r="R18" s="155">
        <v>730</v>
      </c>
      <c r="S18" s="206">
        <v>999</v>
      </c>
      <c r="T18" s="231">
        <f t="shared" si="7"/>
        <v>1.3684931506849316</v>
      </c>
      <c r="U18" s="155">
        <v>980</v>
      </c>
      <c r="V18" s="95">
        <v>1013</v>
      </c>
      <c r="W18" s="156">
        <f t="shared" si="2"/>
        <v>1.0336734693877552</v>
      </c>
      <c r="X18" s="217">
        <f t="shared" si="3"/>
        <v>3215</v>
      </c>
      <c r="Y18" s="155">
        <v>32</v>
      </c>
      <c r="Z18" s="206">
        <v>0</v>
      </c>
      <c r="AA18" s="97">
        <f t="shared" si="4"/>
        <v>0</v>
      </c>
      <c r="AB18" s="237">
        <f t="shared" si="5"/>
        <v>3215</v>
      </c>
      <c r="AC18" s="158">
        <v>0.99009999999999998</v>
      </c>
      <c r="AD18" s="158">
        <v>0.99009999999999998</v>
      </c>
      <c r="AE18" s="165">
        <f t="shared" si="8"/>
        <v>999</v>
      </c>
      <c r="AF18" s="165">
        <f t="shared" si="9"/>
        <v>32</v>
      </c>
      <c r="AG18" s="165">
        <f t="shared" si="11"/>
        <v>1031</v>
      </c>
      <c r="AH18" s="166">
        <f t="shared" si="10"/>
        <v>-967</v>
      </c>
      <c r="AI18" s="138"/>
    </row>
    <row r="19" spans="1:40" s="107" customFormat="1" ht="38.25">
      <c r="A19" s="93" t="s">
        <v>30</v>
      </c>
      <c r="B19" s="93" t="s">
        <v>31</v>
      </c>
      <c r="C19" s="93" t="s">
        <v>56</v>
      </c>
      <c r="D19" s="93" t="s">
        <v>57</v>
      </c>
      <c r="E19" s="93" t="s">
        <v>58</v>
      </c>
      <c r="F19" s="260"/>
      <c r="G19" s="260"/>
      <c r="H19" s="128" t="s">
        <v>60</v>
      </c>
      <c r="I19" s="123" t="s">
        <v>36</v>
      </c>
      <c r="J19" s="124" t="s">
        <v>37</v>
      </c>
      <c r="K19" s="75">
        <f t="shared" si="12"/>
        <v>289</v>
      </c>
      <c r="L19" s="155">
        <v>19</v>
      </c>
      <c r="M19" s="95">
        <v>19</v>
      </c>
      <c r="N19" s="231">
        <f t="shared" si="0"/>
        <v>1</v>
      </c>
      <c r="O19" s="155">
        <v>56</v>
      </c>
      <c r="P19" s="95">
        <v>89</v>
      </c>
      <c r="Q19" s="231">
        <f t="shared" si="1"/>
        <v>1.5892857142857142</v>
      </c>
      <c r="R19" s="155">
        <v>80</v>
      </c>
      <c r="S19" s="206">
        <v>98</v>
      </c>
      <c r="T19" s="231">
        <f t="shared" si="7"/>
        <v>1.2250000000000001</v>
      </c>
      <c r="U19" s="155">
        <v>70</v>
      </c>
      <c r="V19" s="95">
        <v>87</v>
      </c>
      <c r="W19" s="156">
        <f t="shared" si="2"/>
        <v>1.2428571428571429</v>
      </c>
      <c r="X19" s="217">
        <f t="shared" si="3"/>
        <v>293</v>
      </c>
      <c r="Y19" s="155">
        <v>13</v>
      </c>
      <c r="Z19" s="206">
        <v>16</v>
      </c>
      <c r="AA19" s="97">
        <f t="shared" si="4"/>
        <v>1.2307692307692308</v>
      </c>
      <c r="AB19" s="237">
        <f t="shared" si="5"/>
        <v>309</v>
      </c>
      <c r="AC19" s="158">
        <v>1.0098</v>
      </c>
      <c r="AD19" s="158">
        <v>1.0098</v>
      </c>
      <c r="AE19" s="165">
        <f t="shared" si="8"/>
        <v>98</v>
      </c>
      <c r="AF19" s="165">
        <f t="shared" si="9"/>
        <v>13</v>
      </c>
      <c r="AG19" s="165">
        <f t="shared" si="11"/>
        <v>111</v>
      </c>
      <c r="AH19" s="166">
        <f t="shared" si="10"/>
        <v>-85</v>
      </c>
      <c r="AI19" s="138"/>
    </row>
    <row r="20" spans="1:40" s="107" customFormat="1" ht="38.25">
      <c r="A20" s="93" t="s">
        <v>30</v>
      </c>
      <c r="B20" s="93" t="s">
        <v>31</v>
      </c>
      <c r="C20" s="93" t="s">
        <v>56</v>
      </c>
      <c r="D20" s="93" t="s">
        <v>61</v>
      </c>
      <c r="E20" s="93" t="s">
        <v>62</v>
      </c>
      <c r="F20" s="258">
        <v>309</v>
      </c>
      <c r="G20" s="258">
        <f>+K20+K22+K23+K21</f>
        <v>403</v>
      </c>
      <c r="H20" s="122" t="s">
        <v>35</v>
      </c>
      <c r="I20" s="123" t="s">
        <v>36</v>
      </c>
      <c r="J20" s="124" t="s">
        <v>37</v>
      </c>
      <c r="K20" s="75">
        <f t="shared" si="12"/>
        <v>109</v>
      </c>
      <c r="L20" s="155">
        <v>16</v>
      </c>
      <c r="M20" s="95">
        <v>34</v>
      </c>
      <c r="N20" s="231">
        <f t="shared" si="0"/>
        <v>2.125</v>
      </c>
      <c r="O20" s="155">
        <v>25</v>
      </c>
      <c r="P20" s="95">
        <v>25</v>
      </c>
      <c r="Q20" s="231">
        <f t="shared" si="1"/>
        <v>1</v>
      </c>
      <c r="R20" s="155">
        <v>21</v>
      </c>
      <c r="S20" s="208">
        <v>21</v>
      </c>
      <c r="T20" s="231">
        <f t="shared" si="7"/>
        <v>1</v>
      </c>
      <c r="U20" s="155">
        <v>22</v>
      </c>
      <c r="V20" s="95">
        <v>22</v>
      </c>
      <c r="W20" s="156">
        <f t="shared" si="2"/>
        <v>1</v>
      </c>
      <c r="X20" s="217">
        <f t="shared" si="3"/>
        <v>102</v>
      </c>
      <c r="Y20" s="155">
        <v>7</v>
      </c>
      <c r="Z20" s="206">
        <v>20</v>
      </c>
      <c r="AA20" s="97">
        <f t="shared" si="4"/>
        <v>2.8571428571428572</v>
      </c>
      <c r="AB20" s="237">
        <f t="shared" si="5"/>
        <v>122</v>
      </c>
      <c r="AC20" s="158">
        <v>1.1193</v>
      </c>
      <c r="AD20" s="158">
        <v>1.1193</v>
      </c>
      <c r="AE20" s="165">
        <f t="shared" si="8"/>
        <v>21</v>
      </c>
      <c r="AF20" s="165">
        <f t="shared" si="9"/>
        <v>7</v>
      </c>
      <c r="AG20" s="165">
        <f t="shared" si="11"/>
        <v>28</v>
      </c>
      <c r="AH20" s="166">
        <f t="shared" si="10"/>
        <v>-14</v>
      </c>
      <c r="AI20" s="138"/>
    </row>
    <row r="21" spans="1:40" s="107" customFormat="1" ht="38.25">
      <c r="A21" s="93" t="s">
        <v>30</v>
      </c>
      <c r="B21" s="93" t="s">
        <v>31</v>
      </c>
      <c r="C21" s="93" t="s">
        <v>56</v>
      </c>
      <c r="D21" s="93" t="s">
        <v>61</v>
      </c>
      <c r="E21" s="93" t="s">
        <v>62</v>
      </c>
      <c r="F21" s="259"/>
      <c r="G21" s="259"/>
      <c r="H21" s="131" t="s">
        <v>75</v>
      </c>
      <c r="I21" s="123" t="s">
        <v>36</v>
      </c>
      <c r="J21" s="124" t="s">
        <v>37</v>
      </c>
      <c r="K21" s="75">
        <f t="shared" si="12"/>
        <v>9</v>
      </c>
      <c r="L21" s="155">
        <v>0</v>
      </c>
      <c r="M21" s="95">
        <v>0</v>
      </c>
      <c r="N21" s="231" t="s">
        <v>49</v>
      </c>
      <c r="O21" s="155">
        <v>0</v>
      </c>
      <c r="P21" s="95">
        <v>0</v>
      </c>
      <c r="Q21" s="231" t="s">
        <v>49</v>
      </c>
      <c r="R21" s="155">
        <v>3</v>
      </c>
      <c r="S21" s="206">
        <v>3</v>
      </c>
      <c r="T21" s="231">
        <f t="shared" si="7"/>
        <v>1</v>
      </c>
      <c r="U21" s="155">
        <v>5</v>
      </c>
      <c r="V21" s="95">
        <v>5</v>
      </c>
      <c r="W21" s="156" t="s">
        <v>49</v>
      </c>
      <c r="X21" s="217">
        <f t="shared" si="3"/>
        <v>8</v>
      </c>
      <c r="Y21" s="155">
        <v>1</v>
      </c>
      <c r="Z21" s="206">
        <v>2</v>
      </c>
      <c r="AA21" s="97">
        <f t="shared" si="4"/>
        <v>2</v>
      </c>
      <c r="AB21" s="237">
        <f t="shared" si="5"/>
        <v>10</v>
      </c>
      <c r="AC21" s="158">
        <v>1.1111</v>
      </c>
      <c r="AD21" s="158">
        <v>1.1111</v>
      </c>
      <c r="AE21" s="165">
        <f t="shared" si="8"/>
        <v>3</v>
      </c>
      <c r="AF21" s="165">
        <f t="shared" si="9"/>
        <v>1</v>
      </c>
      <c r="AG21" s="165">
        <f t="shared" si="11"/>
        <v>4</v>
      </c>
      <c r="AH21" s="166">
        <f t="shared" si="10"/>
        <v>-2</v>
      </c>
      <c r="AI21" s="138"/>
    </row>
    <row r="22" spans="1:40" s="107" customFormat="1" ht="38.25">
      <c r="A22" s="93" t="s">
        <v>30</v>
      </c>
      <c r="B22" s="93" t="s">
        <v>31</v>
      </c>
      <c r="C22" s="93" t="s">
        <v>56</v>
      </c>
      <c r="D22" s="93" t="s">
        <v>61</v>
      </c>
      <c r="E22" s="93" t="s">
        <v>62</v>
      </c>
      <c r="F22" s="259"/>
      <c r="G22" s="259"/>
      <c r="H22" s="126" t="s">
        <v>39</v>
      </c>
      <c r="I22" s="123" t="s">
        <v>36</v>
      </c>
      <c r="J22" s="124" t="s">
        <v>37</v>
      </c>
      <c r="K22" s="75">
        <f t="shared" si="12"/>
        <v>272</v>
      </c>
      <c r="L22" s="155">
        <v>45</v>
      </c>
      <c r="M22" s="95">
        <v>45</v>
      </c>
      <c r="N22" s="231">
        <f t="shared" si="0"/>
        <v>1</v>
      </c>
      <c r="O22" s="155">
        <v>65</v>
      </c>
      <c r="P22" s="95">
        <v>86</v>
      </c>
      <c r="Q22" s="231">
        <f t="shared" si="1"/>
        <v>1.323076923076923</v>
      </c>
      <c r="R22" s="155">
        <v>60</v>
      </c>
      <c r="S22" s="206">
        <v>74</v>
      </c>
      <c r="T22" s="231">
        <f t="shared" si="7"/>
        <v>1.2333333333333334</v>
      </c>
      <c r="U22" s="155">
        <v>60</v>
      </c>
      <c r="V22" s="95">
        <v>74</v>
      </c>
      <c r="W22" s="156">
        <f t="shared" si="2"/>
        <v>1.2333333333333334</v>
      </c>
      <c r="X22" s="217">
        <f t="shared" si="3"/>
        <v>279</v>
      </c>
      <c r="Y22" s="155">
        <v>7</v>
      </c>
      <c r="Z22" s="206">
        <v>33</v>
      </c>
      <c r="AA22" s="97">
        <f t="shared" si="4"/>
        <v>4.7142857142857144</v>
      </c>
      <c r="AB22" s="237">
        <f t="shared" si="5"/>
        <v>312</v>
      </c>
      <c r="AC22" s="158">
        <v>1.0909</v>
      </c>
      <c r="AD22" s="158">
        <v>1.0909</v>
      </c>
      <c r="AE22" s="165">
        <f t="shared" si="8"/>
        <v>74</v>
      </c>
      <c r="AF22" s="165">
        <f t="shared" si="9"/>
        <v>7</v>
      </c>
      <c r="AG22" s="165">
        <f t="shared" si="11"/>
        <v>81</v>
      </c>
      <c r="AH22" s="166">
        <f t="shared" si="10"/>
        <v>-67</v>
      </c>
      <c r="AI22" s="138"/>
    </row>
    <row r="23" spans="1:40" s="107" customFormat="1" ht="38.25">
      <c r="A23" s="93" t="s">
        <v>30</v>
      </c>
      <c r="B23" s="93" t="s">
        <v>31</v>
      </c>
      <c r="C23" s="93" t="s">
        <v>56</v>
      </c>
      <c r="D23" s="93" t="s">
        <v>61</v>
      </c>
      <c r="E23" s="93" t="s">
        <v>62</v>
      </c>
      <c r="F23" s="260"/>
      <c r="G23" s="260"/>
      <c r="H23" s="128" t="s">
        <v>60</v>
      </c>
      <c r="I23" s="123" t="s">
        <v>36</v>
      </c>
      <c r="J23" s="124" t="s">
        <v>37</v>
      </c>
      <c r="K23" s="75">
        <f t="shared" si="12"/>
        <v>13</v>
      </c>
      <c r="L23" s="155">
        <v>0</v>
      </c>
      <c r="M23" s="95">
        <v>0</v>
      </c>
      <c r="N23" s="231" t="s">
        <v>49</v>
      </c>
      <c r="O23" s="155">
        <v>4</v>
      </c>
      <c r="P23" s="95">
        <v>4</v>
      </c>
      <c r="Q23" s="231">
        <f t="shared" si="1"/>
        <v>1</v>
      </c>
      <c r="R23" s="155">
        <v>4</v>
      </c>
      <c r="S23" s="206">
        <v>4</v>
      </c>
      <c r="T23" s="231">
        <f t="shared" si="7"/>
        <v>1</v>
      </c>
      <c r="U23" s="155">
        <v>5</v>
      </c>
      <c r="V23" s="95">
        <v>5</v>
      </c>
      <c r="W23" s="156">
        <f t="shared" si="2"/>
        <v>1</v>
      </c>
      <c r="X23" s="217">
        <f t="shared" si="3"/>
        <v>13</v>
      </c>
      <c r="Y23" s="155">
        <v>0</v>
      </c>
      <c r="Z23" s="206">
        <v>0</v>
      </c>
      <c r="AA23" s="97" t="s">
        <v>49</v>
      </c>
      <c r="AB23" s="237">
        <f t="shared" si="5"/>
        <v>13</v>
      </c>
      <c r="AC23" s="158">
        <v>1</v>
      </c>
      <c r="AD23" s="158">
        <v>1</v>
      </c>
      <c r="AE23" s="165">
        <f t="shared" si="8"/>
        <v>4</v>
      </c>
      <c r="AF23" s="165">
        <f t="shared" si="9"/>
        <v>0</v>
      </c>
      <c r="AG23" s="165">
        <f t="shared" si="11"/>
        <v>4</v>
      </c>
      <c r="AH23" s="166">
        <f t="shared" si="10"/>
        <v>-4</v>
      </c>
      <c r="AI23" s="138"/>
    </row>
    <row r="24" spans="1:40" s="107" customFormat="1" ht="51">
      <c r="A24" s="93" t="s">
        <v>30</v>
      </c>
      <c r="B24" s="93" t="s">
        <v>31</v>
      </c>
      <c r="C24" s="93" t="s">
        <v>63</v>
      </c>
      <c r="D24" s="93" t="s">
        <v>64</v>
      </c>
      <c r="E24" s="93" t="s">
        <v>65</v>
      </c>
      <c r="F24" s="228">
        <v>0</v>
      </c>
      <c r="G24" s="228">
        <f>+K24</f>
        <v>4</v>
      </c>
      <c r="H24" s="129" t="s">
        <v>66</v>
      </c>
      <c r="I24" s="123" t="s">
        <v>67</v>
      </c>
      <c r="J24" s="124" t="s">
        <v>37</v>
      </c>
      <c r="K24" s="75">
        <f>+L24</f>
        <v>4</v>
      </c>
      <c r="L24" s="155">
        <v>4</v>
      </c>
      <c r="M24" s="95">
        <v>4</v>
      </c>
      <c r="N24" s="231">
        <f t="shared" si="0"/>
        <v>1</v>
      </c>
      <c r="O24" s="155">
        <v>4</v>
      </c>
      <c r="P24" s="95">
        <v>4</v>
      </c>
      <c r="Q24" s="231">
        <f t="shared" si="1"/>
        <v>1</v>
      </c>
      <c r="R24" s="155">
        <v>4</v>
      </c>
      <c r="S24" s="206">
        <v>4</v>
      </c>
      <c r="T24" s="231">
        <f t="shared" si="7"/>
        <v>1</v>
      </c>
      <c r="U24" s="155">
        <v>4</v>
      </c>
      <c r="V24" s="95">
        <v>4</v>
      </c>
      <c r="W24" s="156">
        <f t="shared" si="2"/>
        <v>1</v>
      </c>
      <c r="X24" s="156"/>
      <c r="Y24" s="155">
        <v>4</v>
      </c>
      <c r="Z24" s="206">
        <v>4</v>
      </c>
      <c r="AA24" s="97">
        <f t="shared" si="4"/>
        <v>1</v>
      </c>
      <c r="AB24" s="237">
        <f t="shared" si="5"/>
        <v>4</v>
      </c>
      <c r="AC24" s="158">
        <v>1</v>
      </c>
      <c r="AD24" s="159">
        <v>1</v>
      </c>
      <c r="AE24" s="160">
        <f t="shared" si="8"/>
        <v>4</v>
      </c>
      <c r="AF24" s="160">
        <f t="shared" si="9"/>
        <v>4</v>
      </c>
      <c r="AG24" s="107">
        <f t="shared" si="11"/>
        <v>8</v>
      </c>
      <c r="AH24" s="164">
        <f t="shared" si="10"/>
        <v>0</v>
      </c>
      <c r="AI24" s="138"/>
    </row>
    <row r="25" spans="1:40" s="107" customFormat="1" ht="63.75">
      <c r="A25" s="93" t="s">
        <v>30</v>
      </c>
      <c r="B25" s="93" t="s">
        <v>31</v>
      </c>
      <c r="C25" s="93" t="s">
        <v>63</v>
      </c>
      <c r="D25" s="93" t="s">
        <v>68</v>
      </c>
      <c r="E25" s="93" t="s">
        <v>69</v>
      </c>
      <c r="F25" s="228">
        <v>0</v>
      </c>
      <c r="G25" s="228">
        <f>+K25</f>
        <v>80</v>
      </c>
      <c r="H25" s="129" t="s">
        <v>66</v>
      </c>
      <c r="I25" s="123" t="s">
        <v>36</v>
      </c>
      <c r="J25" s="124" t="s">
        <v>37</v>
      </c>
      <c r="K25" s="75">
        <f>+M25+P25+S25+U25+Y25</f>
        <v>80</v>
      </c>
      <c r="L25" s="155">
        <v>20</v>
      </c>
      <c r="M25" s="95">
        <v>20</v>
      </c>
      <c r="N25" s="231">
        <f t="shared" si="0"/>
        <v>1</v>
      </c>
      <c r="O25" s="155">
        <v>20</v>
      </c>
      <c r="P25" s="95">
        <v>20</v>
      </c>
      <c r="Q25" s="231">
        <f t="shared" si="1"/>
        <v>1</v>
      </c>
      <c r="R25" s="155">
        <v>20</v>
      </c>
      <c r="S25" s="206">
        <v>20</v>
      </c>
      <c r="T25" s="231">
        <f t="shared" si="7"/>
        <v>1</v>
      </c>
      <c r="U25" s="155">
        <v>20</v>
      </c>
      <c r="V25" s="95">
        <v>20</v>
      </c>
      <c r="W25" s="156">
        <f t="shared" si="2"/>
        <v>1</v>
      </c>
      <c r="X25" s="217">
        <f t="shared" si="3"/>
        <v>80</v>
      </c>
      <c r="Y25" s="155">
        <v>0</v>
      </c>
      <c r="Z25" s="206">
        <v>0</v>
      </c>
      <c r="AA25" s="97" t="s">
        <v>49</v>
      </c>
      <c r="AB25" s="237">
        <f t="shared" si="5"/>
        <v>80</v>
      </c>
      <c r="AC25" s="158">
        <v>1</v>
      </c>
      <c r="AD25" s="158">
        <v>1</v>
      </c>
      <c r="AE25" s="160">
        <f t="shared" si="8"/>
        <v>20</v>
      </c>
      <c r="AF25" s="160">
        <f t="shared" si="9"/>
        <v>0</v>
      </c>
      <c r="AG25" s="160">
        <f t="shared" si="11"/>
        <v>20</v>
      </c>
      <c r="AH25" s="161">
        <f t="shared" si="10"/>
        <v>-20</v>
      </c>
      <c r="AI25" s="138"/>
    </row>
    <row r="26" spans="1:40" s="107" customFormat="1" ht="38.25">
      <c r="A26" s="93" t="s">
        <v>30</v>
      </c>
      <c r="B26" s="93" t="s">
        <v>31</v>
      </c>
      <c r="C26" s="93" t="s">
        <v>63</v>
      </c>
      <c r="D26" s="93" t="s">
        <v>70</v>
      </c>
      <c r="E26" s="93" t="s">
        <v>71</v>
      </c>
      <c r="F26" s="228">
        <v>0</v>
      </c>
      <c r="G26" s="228">
        <f>+K26</f>
        <v>4</v>
      </c>
      <c r="H26" s="129" t="s">
        <v>66</v>
      </c>
      <c r="I26" s="123" t="s">
        <v>67</v>
      </c>
      <c r="J26" s="124" t="s">
        <v>37</v>
      </c>
      <c r="K26" s="75">
        <v>4</v>
      </c>
      <c r="L26" s="155">
        <v>4</v>
      </c>
      <c r="M26" s="95">
        <v>4</v>
      </c>
      <c r="N26" s="231">
        <f t="shared" si="0"/>
        <v>1</v>
      </c>
      <c r="O26" s="155">
        <v>4</v>
      </c>
      <c r="P26" s="95">
        <v>4</v>
      </c>
      <c r="Q26" s="231">
        <f t="shared" si="1"/>
        <v>1</v>
      </c>
      <c r="R26" s="155">
        <v>4</v>
      </c>
      <c r="S26" s="206">
        <v>4</v>
      </c>
      <c r="T26" s="231">
        <f t="shared" si="7"/>
        <v>1</v>
      </c>
      <c r="U26" s="155">
        <v>4</v>
      </c>
      <c r="V26" s="95">
        <v>4</v>
      </c>
      <c r="W26" s="156">
        <f t="shared" si="2"/>
        <v>1</v>
      </c>
      <c r="X26" s="156"/>
      <c r="Y26" s="155">
        <v>4</v>
      </c>
      <c r="Z26" s="206">
        <v>0</v>
      </c>
      <c r="AA26" s="97">
        <f t="shared" si="4"/>
        <v>0</v>
      </c>
      <c r="AB26" s="237">
        <f>+Y26</f>
        <v>4</v>
      </c>
      <c r="AC26" s="158">
        <v>0.8</v>
      </c>
      <c r="AD26" s="158">
        <v>0.8</v>
      </c>
      <c r="AE26" s="107">
        <f t="shared" si="8"/>
        <v>4</v>
      </c>
      <c r="AF26" s="107">
        <f t="shared" si="9"/>
        <v>4</v>
      </c>
      <c r="AG26" s="107">
        <f t="shared" si="11"/>
        <v>8</v>
      </c>
      <c r="AH26" s="164">
        <f t="shared" si="10"/>
        <v>0</v>
      </c>
      <c r="AI26" s="138"/>
    </row>
    <row r="27" spans="1:40" s="107" customFormat="1" ht="38.25">
      <c r="A27" s="93" t="s">
        <v>30</v>
      </c>
      <c r="B27" s="93" t="s">
        <v>31</v>
      </c>
      <c r="C27" s="93" t="s">
        <v>63</v>
      </c>
      <c r="D27" s="93" t="s">
        <v>187</v>
      </c>
      <c r="E27" s="93" t="s">
        <v>73</v>
      </c>
      <c r="F27" s="228">
        <v>0</v>
      </c>
      <c r="G27" s="228">
        <f>+K27</f>
        <v>1</v>
      </c>
      <c r="H27" s="122" t="s">
        <v>35</v>
      </c>
      <c r="I27" s="123" t="s">
        <v>36</v>
      </c>
      <c r="J27" s="124" t="s">
        <v>37</v>
      </c>
      <c r="K27" s="75">
        <f>+M27+P27+S27+U27+Y27</f>
        <v>1</v>
      </c>
      <c r="L27" s="167">
        <v>0.15</v>
      </c>
      <c r="M27" s="168">
        <v>0.15</v>
      </c>
      <c r="N27" s="231">
        <f>+M27/L27</f>
        <v>1</v>
      </c>
      <c r="O27" s="167">
        <v>0.3</v>
      </c>
      <c r="P27" s="168">
        <v>0.3</v>
      </c>
      <c r="Q27" s="231">
        <f t="shared" si="1"/>
        <v>1</v>
      </c>
      <c r="R27" s="167">
        <v>0.25</v>
      </c>
      <c r="S27" s="168">
        <v>0.25</v>
      </c>
      <c r="T27" s="231">
        <f t="shared" si="7"/>
        <v>1</v>
      </c>
      <c r="U27" s="167">
        <v>0.25</v>
      </c>
      <c r="V27" s="168">
        <v>0.25</v>
      </c>
      <c r="W27" s="156">
        <f t="shared" si="2"/>
        <v>1</v>
      </c>
      <c r="X27" s="232">
        <f t="shared" si="3"/>
        <v>0.95000000000000007</v>
      </c>
      <c r="Y27" s="167">
        <v>0.05</v>
      </c>
      <c r="Z27" s="206">
        <v>0.05</v>
      </c>
      <c r="AA27" s="97">
        <f t="shared" si="4"/>
        <v>1</v>
      </c>
      <c r="AB27" s="237">
        <f t="shared" si="5"/>
        <v>1</v>
      </c>
      <c r="AC27" s="158">
        <v>1</v>
      </c>
      <c r="AD27" s="158">
        <v>1</v>
      </c>
      <c r="AE27" s="160">
        <f t="shared" si="8"/>
        <v>0.25</v>
      </c>
      <c r="AF27" s="160">
        <f t="shared" si="9"/>
        <v>0.05</v>
      </c>
      <c r="AG27" s="160">
        <f t="shared" si="11"/>
        <v>0.3</v>
      </c>
      <c r="AH27" s="161">
        <f t="shared" si="10"/>
        <v>-0.2</v>
      </c>
      <c r="AI27" s="138"/>
    </row>
    <row r="28" spans="1:40" s="107" customFormat="1" ht="51">
      <c r="A28" s="93" t="s">
        <v>30</v>
      </c>
      <c r="B28" s="93" t="s">
        <v>31</v>
      </c>
      <c r="C28" s="93" t="s">
        <v>63</v>
      </c>
      <c r="D28" s="93" t="s">
        <v>172</v>
      </c>
      <c r="E28" s="93" t="s">
        <v>74</v>
      </c>
      <c r="F28" s="256">
        <v>288397</v>
      </c>
      <c r="G28" s="256">
        <f>+K28+K29+K30+K31</f>
        <v>703633</v>
      </c>
      <c r="H28" s="126" t="s">
        <v>39</v>
      </c>
      <c r="I28" s="123" t="s">
        <v>36</v>
      </c>
      <c r="J28" s="124" t="s">
        <v>37</v>
      </c>
      <c r="K28" s="75">
        <f>+M28+P28+S28+U28+Y28</f>
        <v>257218</v>
      </c>
      <c r="L28" s="155">
        <v>50000</v>
      </c>
      <c r="M28" s="170">
        <v>49831</v>
      </c>
      <c r="N28" s="231">
        <f t="shared" si="0"/>
        <v>0.99661999999999995</v>
      </c>
      <c r="O28" s="155">
        <v>61900</v>
      </c>
      <c r="P28" s="170">
        <v>66074</v>
      </c>
      <c r="Q28" s="231">
        <f t="shared" si="1"/>
        <v>1.0674313408723748</v>
      </c>
      <c r="R28" s="155">
        <v>52900</v>
      </c>
      <c r="S28" s="170">
        <v>53459</v>
      </c>
      <c r="T28" s="231">
        <f t="shared" si="7"/>
        <v>1.0105671077504725</v>
      </c>
      <c r="U28" s="155">
        <v>50000</v>
      </c>
      <c r="V28" s="95">
        <v>50962</v>
      </c>
      <c r="W28" s="156">
        <f t="shared" si="2"/>
        <v>1.0192399999999999</v>
      </c>
      <c r="X28" s="217">
        <f t="shared" si="3"/>
        <v>220326</v>
      </c>
      <c r="Y28" s="155">
        <v>37854</v>
      </c>
      <c r="Z28" s="206">
        <v>25646</v>
      </c>
      <c r="AA28" s="97">
        <f t="shared" si="4"/>
        <v>0.67749775453056482</v>
      </c>
      <c r="AB28" s="237">
        <f t="shared" si="5"/>
        <v>245972</v>
      </c>
      <c r="AC28" s="158">
        <v>0.95269999999999999</v>
      </c>
      <c r="AD28" s="158">
        <v>0.95269999999999999</v>
      </c>
      <c r="AE28" s="165">
        <f t="shared" si="8"/>
        <v>53459</v>
      </c>
      <c r="AF28" s="165">
        <f t="shared" si="9"/>
        <v>37854</v>
      </c>
      <c r="AG28" s="165">
        <f t="shared" si="11"/>
        <v>91313</v>
      </c>
      <c r="AH28" s="166">
        <f t="shared" si="10"/>
        <v>-15605</v>
      </c>
      <c r="AI28" s="138"/>
    </row>
    <row r="29" spans="1:40" s="107" customFormat="1" ht="51">
      <c r="A29" s="93" t="s">
        <v>30</v>
      </c>
      <c r="B29" s="93" t="s">
        <v>31</v>
      </c>
      <c r="C29" s="93" t="s">
        <v>63</v>
      </c>
      <c r="D29" s="93" t="s">
        <v>172</v>
      </c>
      <c r="E29" s="93" t="s">
        <v>74</v>
      </c>
      <c r="F29" s="256"/>
      <c r="G29" s="256"/>
      <c r="H29" s="129" t="s">
        <v>66</v>
      </c>
      <c r="I29" s="123" t="s">
        <v>36</v>
      </c>
      <c r="J29" s="124" t="s">
        <v>37</v>
      </c>
      <c r="K29" s="75">
        <f>+M29+P29+S29+U29+Y29</f>
        <v>336483</v>
      </c>
      <c r="L29" s="155">
        <v>70000</v>
      </c>
      <c r="M29" s="170">
        <v>79874</v>
      </c>
      <c r="N29" s="231">
        <f t="shared" si="0"/>
        <v>1.1410571428571428</v>
      </c>
      <c r="O29" s="155">
        <v>69109</v>
      </c>
      <c r="P29" s="170">
        <v>69109</v>
      </c>
      <c r="Q29" s="231">
        <f t="shared" si="1"/>
        <v>1</v>
      </c>
      <c r="R29" s="155">
        <v>70000</v>
      </c>
      <c r="S29" s="170">
        <v>71369</v>
      </c>
      <c r="T29" s="231">
        <f t="shared" si="7"/>
        <v>1.0195571428571428</v>
      </c>
      <c r="U29" s="155">
        <v>70000</v>
      </c>
      <c r="V29" s="95">
        <v>72500</v>
      </c>
      <c r="W29" s="156">
        <f t="shared" si="2"/>
        <v>1.0357142857142858</v>
      </c>
      <c r="X29" s="217">
        <f t="shared" si="3"/>
        <v>292852</v>
      </c>
      <c r="Y29" s="155">
        <v>46131</v>
      </c>
      <c r="Z29" s="206">
        <v>47293</v>
      </c>
      <c r="AA29" s="97">
        <f t="shared" si="4"/>
        <v>1.0251891352886346</v>
      </c>
      <c r="AB29" s="237">
        <f t="shared" si="5"/>
        <v>340145</v>
      </c>
      <c r="AC29" s="158">
        <v>1.0034000000000001</v>
      </c>
      <c r="AD29" s="158">
        <v>1.0034000000000001</v>
      </c>
      <c r="AE29" s="165">
        <f t="shared" si="8"/>
        <v>71369</v>
      </c>
      <c r="AF29" s="165">
        <f t="shared" si="9"/>
        <v>46131</v>
      </c>
      <c r="AG29" s="165">
        <f t="shared" si="11"/>
        <v>117500</v>
      </c>
      <c r="AH29" s="166">
        <f t="shared" si="10"/>
        <v>-25238</v>
      </c>
      <c r="AI29" s="138"/>
      <c r="AN29" s="187"/>
    </row>
    <row r="30" spans="1:40" s="107" customFormat="1" ht="51">
      <c r="A30" s="93" t="s">
        <v>30</v>
      </c>
      <c r="B30" s="93" t="s">
        <v>31</v>
      </c>
      <c r="C30" s="93" t="s">
        <v>63</v>
      </c>
      <c r="D30" s="93" t="s">
        <v>172</v>
      </c>
      <c r="E30" s="93" t="s">
        <v>74</v>
      </c>
      <c r="F30" s="256"/>
      <c r="G30" s="256"/>
      <c r="H30" s="128" t="s">
        <v>60</v>
      </c>
      <c r="I30" s="123" t="s">
        <v>36</v>
      </c>
      <c r="J30" s="124" t="s">
        <v>37</v>
      </c>
      <c r="K30" s="75">
        <f>+M30+P30+S30+U30+Y30</f>
        <v>101458</v>
      </c>
      <c r="L30" s="155">
        <v>17600</v>
      </c>
      <c r="M30" s="170">
        <v>19282</v>
      </c>
      <c r="N30" s="231">
        <f t="shared" si="0"/>
        <v>1.0955681818181817</v>
      </c>
      <c r="O30" s="155">
        <v>17600</v>
      </c>
      <c r="P30" s="170">
        <v>20213</v>
      </c>
      <c r="Q30" s="231">
        <f t="shared" si="1"/>
        <v>1.1484659090909091</v>
      </c>
      <c r="R30" s="155">
        <v>18600</v>
      </c>
      <c r="S30" s="170">
        <v>22067</v>
      </c>
      <c r="T30" s="231">
        <f t="shared" si="7"/>
        <v>1.1863978494623655</v>
      </c>
      <c r="U30" s="155">
        <v>21912</v>
      </c>
      <c r="V30" s="95">
        <v>22528</v>
      </c>
      <c r="W30" s="156">
        <f t="shared" si="2"/>
        <v>1.0281124497991967</v>
      </c>
      <c r="X30" s="217">
        <f t="shared" si="3"/>
        <v>84090</v>
      </c>
      <c r="Y30" s="155">
        <v>17984</v>
      </c>
      <c r="Z30" s="206">
        <v>22416</v>
      </c>
      <c r="AA30" s="97">
        <f t="shared" si="4"/>
        <v>1.2464412811387899</v>
      </c>
      <c r="AB30" s="237">
        <f t="shared" si="5"/>
        <v>106506</v>
      </c>
      <c r="AC30" s="158">
        <v>1.0434000000000001</v>
      </c>
      <c r="AD30" s="158">
        <v>1.0434000000000001</v>
      </c>
      <c r="AE30" s="165">
        <f t="shared" si="8"/>
        <v>22067</v>
      </c>
      <c r="AF30" s="165">
        <f t="shared" si="9"/>
        <v>17984</v>
      </c>
      <c r="AG30" s="165">
        <f t="shared" si="11"/>
        <v>40051</v>
      </c>
      <c r="AH30" s="166">
        <f t="shared" si="10"/>
        <v>-4083</v>
      </c>
      <c r="AI30" s="138"/>
    </row>
    <row r="31" spans="1:40" s="107" customFormat="1" ht="51">
      <c r="A31" s="93" t="s">
        <v>30</v>
      </c>
      <c r="B31" s="93" t="s">
        <v>31</v>
      </c>
      <c r="C31" s="93" t="s">
        <v>63</v>
      </c>
      <c r="D31" s="93" t="s">
        <v>172</v>
      </c>
      <c r="E31" s="93" t="s">
        <v>74</v>
      </c>
      <c r="F31" s="256"/>
      <c r="G31" s="256"/>
      <c r="H31" s="131" t="s">
        <v>75</v>
      </c>
      <c r="I31" s="123" t="s">
        <v>36</v>
      </c>
      <c r="J31" s="124" t="s">
        <v>37</v>
      </c>
      <c r="K31" s="75">
        <f>+M31+P31+S31+U31+Y31</f>
        <v>8474</v>
      </c>
      <c r="L31" s="155">
        <v>500</v>
      </c>
      <c r="M31" s="170">
        <v>645</v>
      </c>
      <c r="N31" s="231">
        <f t="shared" si="0"/>
        <v>1.29</v>
      </c>
      <c r="O31" s="155">
        <v>1179</v>
      </c>
      <c r="P31" s="170">
        <v>1221</v>
      </c>
      <c r="Q31" s="231">
        <f t="shared" si="1"/>
        <v>1.0356234096692112</v>
      </c>
      <c r="R31" s="155">
        <v>2718</v>
      </c>
      <c r="S31" s="170">
        <v>2718</v>
      </c>
      <c r="T31" s="231">
        <f t="shared" si="7"/>
        <v>1</v>
      </c>
      <c r="U31" s="155">
        <v>2987</v>
      </c>
      <c r="V31" s="95">
        <v>2987</v>
      </c>
      <c r="W31" s="156">
        <f t="shared" si="2"/>
        <v>1</v>
      </c>
      <c r="X31" s="217">
        <f t="shared" si="3"/>
        <v>7571</v>
      </c>
      <c r="Y31" s="155">
        <v>903</v>
      </c>
      <c r="Z31" s="206">
        <v>977</v>
      </c>
      <c r="AA31" s="97">
        <f t="shared" si="4"/>
        <v>1.0819490586932448</v>
      </c>
      <c r="AB31" s="237">
        <f t="shared" si="5"/>
        <v>8548</v>
      </c>
      <c r="AC31" s="158">
        <v>1.0086999999999999</v>
      </c>
      <c r="AD31" s="158">
        <v>1.0086999999999999</v>
      </c>
      <c r="AE31" s="165">
        <f t="shared" si="8"/>
        <v>2718</v>
      </c>
      <c r="AF31" s="165">
        <f t="shared" si="9"/>
        <v>903</v>
      </c>
      <c r="AG31" s="165">
        <f t="shared" si="11"/>
        <v>3621</v>
      </c>
      <c r="AH31" s="166">
        <f t="shared" si="10"/>
        <v>-1815</v>
      </c>
      <c r="AI31" s="138"/>
    </row>
    <row r="32" spans="1:40" s="107" customFormat="1" ht="48" customHeight="1">
      <c r="A32" s="93" t="s">
        <v>30</v>
      </c>
      <c r="B32" s="93" t="s">
        <v>31</v>
      </c>
      <c r="C32" s="93" t="s">
        <v>63</v>
      </c>
      <c r="D32" s="93" t="s">
        <v>76</v>
      </c>
      <c r="E32" s="93" t="s">
        <v>77</v>
      </c>
      <c r="F32" s="228">
        <v>0</v>
      </c>
      <c r="G32" s="228">
        <f>+K32</f>
        <v>90000</v>
      </c>
      <c r="H32" s="126" t="s">
        <v>39</v>
      </c>
      <c r="I32" s="123" t="s">
        <v>42</v>
      </c>
      <c r="J32" s="124" t="s">
        <v>37</v>
      </c>
      <c r="K32" s="75">
        <f>+Y32</f>
        <v>90000</v>
      </c>
      <c r="L32" s="155">
        <v>48000</v>
      </c>
      <c r="M32" s="95">
        <v>47009</v>
      </c>
      <c r="N32" s="231">
        <f t="shared" si="0"/>
        <v>0.97935416666666664</v>
      </c>
      <c r="O32" s="155">
        <v>70000</v>
      </c>
      <c r="P32" s="95">
        <v>80901</v>
      </c>
      <c r="Q32" s="231">
        <v>1.4741</v>
      </c>
      <c r="R32" s="155">
        <v>83500</v>
      </c>
      <c r="S32" s="170">
        <v>83903</v>
      </c>
      <c r="T32" s="231">
        <f t="shared" si="7"/>
        <v>1.0048263473053891</v>
      </c>
      <c r="U32" s="155">
        <v>88500</v>
      </c>
      <c r="V32" s="95">
        <v>91805</v>
      </c>
      <c r="W32" s="156">
        <f t="shared" si="2"/>
        <v>1.0373446327683615</v>
      </c>
      <c r="X32" s="217">
        <f>+V32</f>
        <v>91805</v>
      </c>
      <c r="Y32" s="155">
        <v>90000</v>
      </c>
      <c r="Z32" s="206">
        <v>36925</v>
      </c>
      <c r="AA32" s="97">
        <f t="shared" si="4"/>
        <v>0.4102777777777778</v>
      </c>
      <c r="AB32" s="237"/>
      <c r="AC32" s="158">
        <v>0.4103</v>
      </c>
      <c r="AD32" s="159">
        <v>0.4103</v>
      </c>
      <c r="AE32" s="160">
        <f t="shared" si="8"/>
        <v>83903</v>
      </c>
      <c r="AF32" s="160">
        <f t="shared" si="9"/>
        <v>90000</v>
      </c>
      <c r="AG32" s="107">
        <f t="shared" si="11"/>
        <v>173903</v>
      </c>
      <c r="AH32" s="163">
        <f t="shared" si="10"/>
        <v>6097</v>
      </c>
      <c r="AI32" s="138"/>
      <c r="AN32" s="187"/>
    </row>
    <row r="33" spans="1:40" s="107" customFormat="1" ht="52.5" customHeight="1">
      <c r="A33" s="93" t="s">
        <v>30</v>
      </c>
      <c r="B33" s="93" t="s">
        <v>31</v>
      </c>
      <c r="C33" s="93" t="s">
        <v>63</v>
      </c>
      <c r="D33" s="93" t="s">
        <v>78</v>
      </c>
      <c r="E33" s="93" t="s">
        <v>79</v>
      </c>
      <c r="F33" s="256">
        <v>1297</v>
      </c>
      <c r="G33" s="256">
        <f>+K33+K34+K35</f>
        <v>6829</v>
      </c>
      <c r="H33" s="122" t="s">
        <v>35</v>
      </c>
      <c r="I33" s="123" t="s">
        <v>36</v>
      </c>
      <c r="J33" s="124" t="s">
        <v>37</v>
      </c>
      <c r="K33" s="75">
        <f>+M33+P33+S33+U33+Y33</f>
        <v>5280</v>
      </c>
      <c r="L33" s="155">
        <v>400</v>
      </c>
      <c r="M33" s="95">
        <v>400</v>
      </c>
      <c r="N33" s="231">
        <f t="shared" si="0"/>
        <v>1</v>
      </c>
      <c r="O33" s="155">
        <v>800</v>
      </c>
      <c r="P33" s="95">
        <v>1020</v>
      </c>
      <c r="Q33" s="231">
        <f t="shared" ref="Q33:Q46" si="13">+P33/O33</f>
        <v>1.2749999999999999</v>
      </c>
      <c r="R33" s="155">
        <v>1200</v>
      </c>
      <c r="S33" s="95">
        <v>1356</v>
      </c>
      <c r="T33" s="231">
        <f t="shared" si="7"/>
        <v>1.1299999999999999</v>
      </c>
      <c r="U33" s="155">
        <v>2424</v>
      </c>
      <c r="V33" s="95">
        <v>2424</v>
      </c>
      <c r="W33" s="156">
        <f t="shared" si="2"/>
        <v>1</v>
      </c>
      <c r="X33" s="217">
        <f t="shared" si="3"/>
        <v>5200</v>
      </c>
      <c r="Y33" s="155">
        <v>80</v>
      </c>
      <c r="Z33" s="206">
        <v>487</v>
      </c>
      <c r="AA33" s="97">
        <f t="shared" si="4"/>
        <v>6.0875000000000004</v>
      </c>
      <c r="AB33" s="237">
        <f t="shared" si="5"/>
        <v>5687</v>
      </c>
      <c r="AC33" s="158">
        <v>1.0770999999999999</v>
      </c>
      <c r="AD33" s="158">
        <v>1.0770999999999999</v>
      </c>
      <c r="AE33" s="160">
        <f t="shared" si="8"/>
        <v>1356</v>
      </c>
      <c r="AF33" s="160">
        <f t="shared" si="9"/>
        <v>80</v>
      </c>
      <c r="AG33" s="160">
        <f t="shared" si="11"/>
        <v>1436</v>
      </c>
      <c r="AH33" s="161">
        <f t="shared" si="10"/>
        <v>-1276</v>
      </c>
      <c r="AI33" s="138"/>
    </row>
    <row r="34" spans="1:40" s="107" customFormat="1" ht="44.25" customHeight="1">
      <c r="A34" s="93" t="s">
        <v>30</v>
      </c>
      <c r="B34" s="93" t="s">
        <v>31</v>
      </c>
      <c r="C34" s="93" t="s">
        <v>63</v>
      </c>
      <c r="D34" s="93" t="s">
        <v>78</v>
      </c>
      <c r="E34" s="93" t="s">
        <v>79</v>
      </c>
      <c r="F34" s="256"/>
      <c r="G34" s="256"/>
      <c r="H34" s="128" t="s">
        <v>60</v>
      </c>
      <c r="I34" s="123" t="s">
        <v>36</v>
      </c>
      <c r="J34" s="124" t="s">
        <v>37</v>
      </c>
      <c r="K34" s="75">
        <f>+M34+P34+S34+U34+Y34</f>
        <v>1508</v>
      </c>
      <c r="L34" s="172">
        <v>350</v>
      </c>
      <c r="M34" s="95">
        <v>345</v>
      </c>
      <c r="N34" s="231">
        <f t="shared" si="0"/>
        <v>0.98571428571428577</v>
      </c>
      <c r="O34" s="155">
        <v>374</v>
      </c>
      <c r="P34" s="95">
        <v>422</v>
      </c>
      <c r="Q34" s="231">
        <f t="shared" si="13"/>
        <v>1.1283422459893049</v>
      </c>
      <c r="R34" s="155">
        <v>365</v>
      </c>
      <c r="S34" s="206">
        <v>386</v>
      </c>
      <c r="T34" s="231">
        <f t="shared" si="7"/>
        <v>1.0575342465753426</v>
      </c>
      <c r="U34" s="155">
        <v>355</v>
      </c>
      <c r="V34" s="95">
        <v>375</v>
      </c>
      <c r="W34" s="156">
        <f t="shared" si="2"/>
        <v>1.056338028169014</v>
      </c>
      <c r="X34" s="217">
        <f t="shared" si="3"/>
        <v>1528</v>
      </c>
      <c r="Y34" s="155">
        <v>0</v>
      </c>
      <c r="Z34" s="206">
        <v>0</v>
      </c>
      <c r="AA34" s="97" t="s">
        <v>49</v>
      </c>
      <c r="AB34" s="237">
        <f t="shared" si="5"/>
        <v>1528</v>
      </c>
      <c r="AC34" s="158">
        <v>1.0133000000000001</v>
      </c>
      <c r="AD34" s="158">
        <v>1.0133000000000001</v>
      </c>
      <c r="AE34" s="160">
        <f t="shared" si="8"/>
        <v>386</v>
      </c>
      <c r="AF34" s="160">
        <f t="shared" si="9"/>
        <v>0</v>
      </c>
      <c r="AG34" s="160">
        <f t="shared" si="11"/>
        <v>386</v>
      </c>
      <c r="AH34" s="161">
        <f t="shared" si="10"/>
        <v>-386</v>
      </c>
      <c r="AI34" s="138"/>
      <c r="AN34" s="187"/>
    </row>
    <row r="35" spans="1:40" s="107" customFormat="1" ht="47.25" customHeight="1">
      <c r="A35" s="93" t="s">
        <v>30</v>
      </c>
      <c r="B35" s="93" t="s">
        <v>31</v>
      </c>
      <c r="C35" s="93" t="s">
        <v>63</v>
      </c>
      <c r="D35" s="93" t="s">
        <v>78</v>
      </c>
      <c r="E35" s="93" t="s">
        <v>79</v>
      </c>
      <c r="F35" s="256"/>
      <c r="G35" s="256"/>
      <c r="H35" s="131" t="s">
        <v>75</v>
      </c>
      <c r="I35" s="123" t="s">
        <v>36</v>
      </c>
      <c r="J35" s="124" t="s">
        <v>37</v>
      </c>
      <c r="K35" s="75">
        <f>+M35+P35+S35+U35+Y35</f>
        <v>41</v>
      </c>
      <c r="L35" s="155">
        <v>5</v>
      </c>
      <c r="M35" s="95">
        <v>7</v>
      </c>
      <c r="N35" s="231">
        <f t="shared" si="0"/>
        <v>1.4</v>
      </c>
      <c r="O35" s="155">
        <v>10</v>
      </c>
      <c r="P35" s="95">
        <v>12</v>
      </c>
      <c r="Q35" s="231">
        <f t="shared" si="13"/>
        <v>1.2</v>
      </c>
      <c r="R35" s="155">
        <v>12</v>
      </c>
      <c r="S35" s="206">
        <v>12</v>
      </c>
      <c r="T35" s="231">
        <f t="shared" si="7"/>
        <v>1</v>
      </c>
      <c r="U35" s="155">
        <v>10</v>
      </c>
      <c r="V35" s="95">
        <v>16</v>
      </c>
      <c r="W35" s="156">
        <f t="shared" si="2"/>
        <v>1.6</v>
      </c>
      <c r="X35" s="217">
        <f t="shared" si="3"/>
        <v>47</v>
      </c>
      <c r="Y35" s="155">
        <v>0</v>
      </c>
      <c r="Z35" s="206">
        <v>0</v>
      </c>
      <c r="AA35" s="97" t="s">
        <v>49</v>
      </c>
      <c r="AB35" s="237">
        <f t="shared" si="5"/>
        <v>47</v>
      </c>
      <c r="AC35" s="158">
        <v>1</v>
      </c>
      <c r="AD35" s="158">
        <v>1</v>
      </c>
      <c r="AE35" s="160">
        <f t="shared" si="8"/>
        <v>12</v>
      </c>
      <c r="AF35" s="160">
        <f t="shared" si="9"/>
        <v>0</v>
      </c>
      <c r="AG35" s="160">
        <f t="shared" si="11"/>
        <v>12</v>
      </c>
      <c r="AH35" s="161">
        <f t="shared" si="10"/>
        <v>-12</v>
      </c>
      <c r="AI35" s="138"/>
      <c r="AN35" s="187"/>
    </row>
    <row r="36" spans="1:40" s="107" customFormat="1" ht="38.25">
      <c r="A36" s="93" t="s">
        <v>30</v>
      </c>
      <c r="B36" s="93" t="s">
        <v>31</v>
      </c>
      <c r="C36" s="93" t="s">
        <v>63</v>
      </c>
      <c r="D36" s="93" t="s">
        <v>80</v>
      </c>
      <c r="E36" s="93" t="s">
        <v>81</v>
      </c>
      <c r="F36" s="228">
        <v>32</v>
      </c>
      <c r="G36" s="228">
        <f>+K36</f>
        <v>45</v>
      </c>
      <c r="H36" s="122" t="s">
        <v>35</v>
      </c>
      <c r="I36" s="123" t="s">
        <v>67</v>
      </c>
      <c r="J36" s="124" t="s">
        <v>37</v>
      </c>
      <c r="K36" s="75">
        <v>45</v>
      </c>
      <c r="L36" s="155">
        <v>0</v>
      </c>
      <c r="M36" s="95">
        <v>0</v>
      </c>
      <c r="N36" s="231" t="s">
        <v>49</v>
      </c>
      <c r="O36" s="155">
        <v>45</v>
      </c>
      <c r="P36" s="95">
        <v>45</v>
      </c>
      <c r="Q36" s="231">
        <f t="shared" si="13"/>
        <v>1</v>
      </c>
      <c r="R36" s="155">
        <v>45</v>
      </c>
      <c r="S36" s="206">
        <v>69</v>
      </c>
      <c r="T36" s="231">
        <f t="shared" si="7"/>
        <v>1.5333333333333334</v>
      </c>
      <c r="U36" s="155">
        <v>45</v>
      </c>
      <c r="V36" s="95">
        <v>45</v>
      </c>
      <c r="W36" s="156">
        <f t="shared" si="2"/>
        <v>1</v>
      </c>
      <c r="X36" s="156"/>
      <c r="Y36" s="155">
        <v>45</v>
      </c>
      <c r="Z36" s="206">
        <v>0</v>
      </c>
      <c r="AA36" s="97">
        <f t="shared" si="4"/>
        <v>0</v>
      </c>
      <c r="AB36" s="237">
        <f t="shared" si="5"/>
        <v>0</v>
      </c>
      <c r="AC36" s="158">
        <v>0.88329999999999997</v>
      </c>
      <c r="AD36" s="158">
        <v>0.88329999999999997</v>
      </c>
      <c r="AE36" s="107">
        <f t="shared" si="8"/>
        <v>69</v>
      </c>
      <c r="AF36" s="107">
        <f t="shared" si="9"/>
        <v>45</v>
      </c>
      <c r="AH36" s="164">
        <f t="shared" si="10"/>
        <v>-24</v>
      </c>
      <c r="AI36" s="138"/>
    </row>
    <row r="37" spans="1:40" s="107" customFormat="1" ht="38.25">
      <c r="A37" s="93" t="s">
        <v>30</v>
      </c>
      <c r="B37" s="93" t="s">
        <v>31</v>
      </c>
      <c r="C37" s="93" t="s">
        <v>63</v>
      </c>
      <c r="D37" s="93" t="s">
        <v>82</v>
      </c>
      <c r="E37" s="93" t="s">
        <v>83</v>
      </c>
      <c r="F37" s="228">
        <v>1400</v>
      </c>
      <c r="G37" s="228">
        <f>+K37</f>
        <v>1400</v>
      </c>
      <c r="H37" s="129" t="s">
        <v>66</v>
      </c>
      <c r="I37" s="123" t="s">
        <v>67</v>
      </c>
      <c r="J37" s="124" t="s">
        <v>37</v>
      </c>
      <c r="K37" s="75">
        <v>1400</v>
      </c>
      <c r="L37" s="155">
        <v>1400</v>
      </c>
      <c r="M37" s="95">
        <v>1453</v>
      </c>
      <c r="N37" s="231">
        <f t="shared" si="0"/>
        <v>1.0378571428571428</v>
      </c>
      <c r="O37" s="155">
        <v>1400</v>
      </c>
      <c r="P37" s="95">
        <v>1453</v>
      </c>
      <c r="Q37" s="231">
        <f t="shared" si="13"/>
        <v>1.0378571428571428</v>
      </c>
      <c r="R37" s="155">
        <v>1400</v>
      </c>
      <c r="S37" s="170">
        <v>1505</v>
      </c>
      <c r="T37" s="231">
        <f t="shared" si="7"/>
        <v>1.075</v>
      </c>
      <c r="U37" s="155">
        <v>1400</v>
      </c>
      <c r="V37" s="95">
        <v>1919</v>
      </c>
      <c r="W37" s="156">
        <f t="shared" si="2"/>
        <v>1.3707142857142858</v>
      </c>
      <c r="X37" s="156"/>
      <c r="Y37" s="155">
        <v>1400</v>
      </c>
      <c r="Z37" s="206">
        <v>1497</v>
      </c>
      <c r="AA37" s="97">
        <f t="shared" si="4"/>
        <v>1.0692857142857144</v>
      </c>
      <c r="AB37" s="237">
        <f t="shared" si="5"/>
        <v>1497</v>
      </c>
      <c r="AC37" s="158">
        <v>1.1181000000000001</v>
      </c>
      <c r="AD37" s="158">
        <v>1.1181000000000001</v>
      </c>
      <c r="AE37" s="107">
        <f t="shared" si="8"/>
        <v>1505</v>
      </c>
      <c r="AF37" s="107">
        <f t="shared" si="9"/>
        <v>1400</v>
      </c>
      <c r="AG37" s="107">
        <f t="shared" si="11"/>
        <v>2905</v>
      </c>
      <c r="AH37" s="164">
        <f t="shared" si="10"/>
        <v>-105</v>
      </c>
      <c r="AI37" s="138"/>
    </row>
    <row r="38" spans="1:40" s="107" customFormat="1" ht="38.25">
      <c r="A38" s="93" t="s">
        <v>30</v>
      </c>
      <c r="B38" s="93" t="s">
        <v>31</v>
      </c>
      <c r="C38" s="93" t="s">
        <v>63</v>
      </c>
      <c r="D38" s="93" t="s">
        <v>84</v>
      </c>
      <c r="E38" s="93" t="s">
        <v>85</v>
      </c>
      <c r="F38" s="256">
        <v>0</v>
      </c>
      <c r="G38" s="256">
        <f>+K38+K39+K40+K41</f>
        <v>25</v>
      </c>
      <c r="H38" s="126" t="s">
        <v>39</v>
      </c>
      <c r="I38" s="123" t="s">
        <v>36</v>
      </c>
      <c r="J38" s="124" t="s">
        <v>37</v>
      </c>
      <c r="K38" s="75">
        <f>+M38+P38+S38+U38+Y38</f>
        <v>7.9999999999999991</v>
      </c>
      <c r="L38" s="155">
        <v>2</v>
      </c>
      <c r="M38" s="95">
        <v>0.4</v>
      </c>
      <c r="N38" s="231">
        <f t="shared" si="0"/>
        <v>0.2</v>
      </c>
      <c r="O38" s="155">
        <v>3.6</v>
      </c>
      <c r="P38" s="95">
        <v>3.4</v>
      </c>
      <c r="Q38" s="231">
        <f t="shared" si="13"/>
        <v>0.94444444444444442</v>
      </c>
      <c r="R38" s="155">
        <v>2.2000000000000002</v>
      </c>
      <c r="S38" s="206">
        <v>2.15</v>
      </c>
      <c r="T38" s="231">
        <f t="shared" si="7"/>
        <v>0.97727272727272718</v>
      </c>
      <c r="U38" s="167">
        <v>2.0499999999999998</v>
      </c>
      <c r="V38" s="168">
        <v>2.0499999999999998</v>
      </c>
      <c r="W38" s="156">
        <f t="shared" si="2"/>
        <v>1</v>
      </c>
      <c r="X38" s="232">
        <f t="shared" si="3"/>
        <v>8</v>
      </c>
      <c r="Y38" s="155">
        <v>0</v>
      </c>
      <c r="Z38" s="206">
        <v>0</v>
      </c>
      <c r="AA38" s="97" t="s">
        <v>49</v>
      </c>
      <c r="AB38" s="237">
        <f t="shared" si="5"/>
        <v>8</v>
      </c>
      <c r="AC38" s="158">
        <v>1</v>
      </c>
      <c r="AD38" s="158">
        <v>1</v>
      </c>
      <c r="AE38" s="160">
        <f t="shared" si="8"/>
        <v>2.15</v>
      </c>
      <c r="AF38" s="160">
        <f t="shared" si="9"/>
        <v>0</v>
      </c>
      <c r="AG38" s="160">
        <f t="shared" si="11"/>
        <v>2.15</v>
      </c>
      <c r="AH38" s="161">
        <f t="shared" si="10"/>
        <v>-2.15</v>
      </c>
      <c r="AI38" s="138"/>
    </row>
    <row r="39" spans="1:40" s="107" customFormat="1" ht="38.25">
      <c r="A39" s="93" t="s">
        <v>30</v>
      </c>
      <c r="B39" s="93" t="s">
        <v>31</v>
      </c>
      <c r="C39" s="93" t="s">
        <v>63</v>
      </c>
      <c r="D39" s="93" t="s">
        <v>84</v>
      </c>
      <c r="E39" s="93" t="s">
        <v>85</v>
      </c>
      <c r="F39" s="256"/>
      <c r="G39" s="256"/>
      <c r="H39" s="129" t="s">
        <v>66</v>
      </c>
      <c r="I39" s="123" t="s">
        <v>36</v>
      </c>
      <c r="J39" s="124" t="s">
        <v>37</v>
      </c>
      <c r="K39" s="75">
        <f>+M39+P39+S39+U39+Y39</f>
        <v>5</v>
      </c>
      <c r="L39" s="155">
        <v>0</v>
      </c>
      <c r="M39" s="95">
        <v>0</v>
      </c>
      <c r="N39" s="231" t="s">
        <v>49</v>
      </c>
      <c r="O39" s="155">
        <v>1.5</v>
      </c>
      <c r="P39" s="95">
        <v>1.5</v>
      </c>
      <c r="Q39" s="231">
        <f t="shared" si="13"/>
        <v>1</v>
      </c>
      <c r="R39" s="155">
        <v>2.5</v>
      </c>
      <c r="S39" s="206">
        <v>2.5</v>
      </c>
      <c r="T39" s="231">
        <f t="shared" si="7"/>
        <v>1</v>
      </c>
      <c r="U39" s="155">
        <v>1</v>
      </c>
      <c r="V39" s="95">
        <v>1</v>
      </c>
      <c r="W39" s="156">
        <f t="shared" si="2"/>
        <v>1</v>
      </c>
      <c r="X39" s="217">
        <f t="shared" si="3"/>
        <v>5</v>
      </c>
      <c r="Y39" s="155">
        <v>0</v>
      </c>
      <c r="Z39" s="206">
        <v>0</v>
      </c>
      <c r="AA39" s="97" t="s">
        <v>49</v>
      </c>
      <c r="AB39" s="237">
        <f t="shared" si="5"/>
        <v>5</v>
      </c>
      <c r="AC39" s="158">
        <v>1</v>
      </c>
      <c r="AD39" s="158">
        <v>1</v>
      </c>
      <c r="AE39" s="160">
        <f t="shared" si="8"/>
        <v>2.5</v>
      </c>
      <c r="AF39" s="160">
        <f t="shared" si="9"/>
        <v>0</v>
      </c>
      <c r="AG39" s="160">
        <f t="shared" si="11"/>
        <v>2.5</v>
      </c>
      <c r="AH39" s="161">
        <f t="shared" si="10"/>
        <v>-2.5</v>
      </c>
      <c r="AI39" s="138"/>
    </row>
    <row r="40" spans="1:40" s="107" customFormat="1" ht="38.25">
      <c r="A40" s="93" t="s">
        <v>30</v>
      </c>
      <c r="B40" s="93" t="s">
        <v>31</v>
      </c>
      <c r="C40" s="93" t="s">
        <v>63</v>
      </c>
      <c r="D40" s="93" t="s">
        <v>84</v>
      </c>
      <c r="E40" s="93" t="s">
        <v>85</v>
      </c>
      <c r="F40" s="256"/>
      <c r="G40" s="256"/>
      <c r="H40" s="128" t="s">
        <v>60</v>
      </c>
      <c r="I40" s="123" t="s">
        <v>36</v>
      </c>
      <c r="J40" s="124" t="s">
        <v>37</v>
      </c>
      <c r="K40" s="75">
        <f>+M40+P40+S40+U40+Y40</f>
        <v>8</v>
      </c>
      <c r="L40" s="155">
        <v>0</v>
      </c>
      <c r="M40" s="95">
        <v>0</v>
      </c>
      <c r="N40" s="231" t="s">
        <v>49</v>
      </c>
      <c r="O40" s="155">
        <v>2</v>
      </c>
      <c r="P40" s="95">
        <v>3</v>
      </c>
      <c r="Q40" s="231">
        <f t="shared" si="13"/>
        <v>1.5</v>
      </c>
      <c r="R40" s="155">
        <v>2</v>
      </c>
      <c r="S40" s="206">
        <v>3</v>
      </c>
      <c r="T40" s="231">
        <f t="shared" si="7"/>
        <v>1.5</v>
      </c>
      <c r="U40" s="155">
        <v>2</v>
      </c>
      <c r="V40" s="95">
        <v>2</v>
      </c>
      <c r="W40" s="156">
        <f t="shared" si="2"/>
        <v>1</v>
      </c>
      <c r="X40" s="217">
        <f t="shared" si="3"/>
        <v>8</v>
      </c>
      <c r="Y40" s="155">
        <v>0</v>
      </c>
      <c r="Z40" s="206">
        <v>0</v>
      </c>
      <c r="AA40" s="97" t="s">
        <v>49</v>
      </c>
      <c r="AB40" s="237">
        <f t="shared" si="5"/>
        <v>8</v>
      </c>
      <c r="AC40" s="158">
        <v>1</v>
      </c>
      <c r="AD40" s="158">
        <v>1</v>
      </c>
      <c r="AE40" s="160">
        <f t="shared" si="8"/>
        <v>3</v>
      </c>
      <c r="AF40" s="160">
        <f t="shared" si="9"/>
        <v>0</v>
      </c>
      <c r="AG40" s="160">
        <f t="shared" si="11"/>
        <v>3</v>
      </c>
      <c r="AH40" s="161">
        <f t="shared" si="10"/>
        <v>-3</v>
      </c>
      <c r="AI40" s="138"/>
    </row>
    <row r="41" spans="1:40" s="107" customFormat="1" ht="38.25">
      <c r="A41" s="93" t="s">
        <v>30</v>
      </c>
      <c r="B41" s="93" t="s">
        <v>31</v>
      </c>
      <c r="C41" s="93" t="s">
        <v>63</v>
      </c>
      <c r="D41" s="93" t="s">
        <v>84</v>
      </c>
      <c r="E41" s="93" t="s">
        <v>85</v>
      </c>
      <c r="F41" s="256"/>
      <c r="G41" s="256"/>
      <c r="H41" s="131" t="s">
        <v>75</v>
      </c>
      <c r="I41" s="123" t="s">
        <v>36</v>
      </c>
      <c r="J41" s="124" t="s">
        <v>37</v>
      </c>
      <c r="K41" s="75">
        <f>+M41+P41+S41+U41+Y41</f>
        <v>4</v>
      </c>
      <c r="L41" s="155">
        <v>1</v>
      </c>
      <c r="M41" s="95">
        <v>1</v>
      </c>
      <c r="N41" s="231">
        <f t="shared" si="0"/>
        <v>1</v>
      </c>
      <c r="O41" s="155">
        <v>1</v>
      </c>
      <c r="P41" s="95">
        <v>1</v>
      </c>
      <c r="Q41" s="231">
        <f t="shared" si="13"/>
        <v>1</v>
      </c>
      <c r="R41" s="155">
        <v>1</v>
      </c>
      <c r="S41" s="206">
        <v>1</v>
      </c>
      <c r="T41" s="231">
        <f t="shared" si="7"/>
        <v>1</v>
      </c>
      <c r="U41" s="155">
        <v>1</v>
      </c>
      <c r="V41" s="95">
        <v>1</v>
      </c>
      <c r="W41" s="156">
        <f t="shared" si="2"/>
        <v>1</v>
      </c>
      <c r="X41" s="217">
        <f t="shared" si="3"/>
        <v>4</v>
      </c>
      <c r="Y41" s="155">
        <v>0</v>
      </c>
      <c r="Z41" s="206">
        <v>0</v>
      </c>
      <c r="AA41" s="97" t="s">
        <v>49</v>
      </c>
      <c r="AB41" s="237">
        <f t="shared" si="5"/>
        <v>4</v>
      </c>
      <c r="AC41" s="158">
        <v>1</v>
      </c>
      <c r="AD41" s="158">
        <v>1</v>
      </c>
      <c r="AE41" s="160">
        <f t="shared" si="8"/>
        <v>1</v>
      </c>
      <c r="AF41" s="160">
        <f t="shared" si="9"/>
        <v>0</v>
      </c>
      <c r="AG41" s="160">
        <f t="shared" si="11"/>
        <v>1</v>
      </c>
      <c r="AH41" s="161">
        <f t="shared" si="10"/>
        <v>-1</v>
      </c>
      <c r="AI41" s="138"/>
    </row>
    <row r="42" spans="1:40" s="107" customFormat="1" ht="38.25">
      <c r="A42" s="93" t="s">
        <v>30</v>
      </c>
      <c r="B42" s="93" t="s">
        <v>31</v>
      </c>
      <c r="C42" s="93" t="s">
        <v>86</v>
      </c>
      <c r="D42" s="93" t="s">
        <v>87</v>
      </c>
      <c r="E42" s="93" t="s">
        <v>88</v>
      </c>
      <c r="F42" s="228">
        <v>0</v>
      </c>
      <c r="G42" s="228">
        <f>+K42</f>
        <v>1</v>
      </c>
      <c r="H42" s="122" t="s">
        <v>35</v>
      </c>
      <c r="I42" s="123" t="s">
        <v>42</v>
      </c>
      <c r="J42" s="124" t="s">
        <v>37</v>
      </c>
      <c r="K42" s="75">
        <f>+Y42</f>
        <v>1</v>
      </c>
      <c r="L42" s="155">
        <v>0.1</v>
      </c>
      <c r="M42" s="95">
        <v>0.1</v>
      </c>
      <c r="N42" s="231">
        <f t="shared" si="0"/>
        <v>1</v>
      </c>
      <c r="O42" s="155">
        <v>0.4</v>
      </c>
      <c r="P42" s="95">
        <v>0.4</v>
      </c>
      <c r="Q42" s="231">
        <f t="shared" si="13"/>
        <v>1</v>
      </c>
      <c r="R42" s="155">
        <v>0.6</v>
      </c>
      <c r="S42" s="206">
        <v>0.6</v>
      </c>
      <c r="T42" s="231">
        <f t="shared" si="7"/>
        <v>1</v>
      </c>
      <c r="U42" s="155">
        <v>0.9</v>
      </c>
      <c r="V42" s="168">
        <v>0.9</v>
      </c>
      <c r="W42" s="156">
        <f t="shared" si="2"/>
        <v>1</v>
      </c>
      <c r="X42" s="232">
        <f>+V42</f>
        <v>0.9</v>
      </c>
      <c r="Y42" s="155">
        <v>1</v>
      </c>
      <c r="Z42" s="206">
        <v>1</v>
      </c>
      <c r="AA42" s="97">
        <f t="shared" si="4"/>
        <v>1</v>
      </c>
      <c r="AB42" s="237">
        <f>+Z42</f>
        <v>1</v>
      </c>
      <c r="AC42" s="158">
        <v>1</v>
      </c>
      <c r="AD42" s="158">
        <v>1</v>
      </c>
      <c r="AE42" s="160">
        <f t="shared" si="8"/>
        <v>0.6</v>
      </c>
      <c r="AF42" s="160">
        <f t="shared" si="9"/>
        <v>1</v>
      </c>
      <c r="AH42" s="163">
        <f t="shared" si="10"/>
        <v>0.4</v>
      </c>
      <c r="AI42" s="138"/>
    </row>
    <row r="43" spans="1:40" s="107" customFormat="1" ht="38.25">
      <c r="A43" s="93" t="s">
        <v>30</v>
      </c>
      <c r="B43" s="93" t="s">
        <v>31</v>
      </c>
      <c r="C43" s="93" t="s">
        <v>86</v>
      </c>
      <c r="D43" s="93" t="s">
        <v>213</v>
      </c>
      <c r="E43" s="93" t="s">
        <v>90</v>
      </c>
      <c r="F43" s="256">
        <v>0</v>
      </c>
      <c r="G43" s="256">
        <f>+K43+K44</f>
        <v>4</v>
      </c>
      <c r="H43" s="122" t="s">
        <v>35</v>
      </c>
      <c r="I43" s="123" t="s">
        <v>67</v>
      </c>
      <c r="J43" s="124" t="s">
        <v>37</v>
      </c>
      <c r="K43" s="75">
        <v>1</v>
      </c>
      <c r="L43" s="155">
        <v>0</v>
      </c>
      <c r="M43" s="95">
        <v>0</v>
      </c>
      <c r="N43" s="231" t="s">
        <v>49</v>
      </c>
      <c r="O43" s="155">
        <v>1</v>
      </c>
      <c r="P43" s="95">
        <v>1</v>
      </c>
      <c r="Q43" s="231">
        <f t="shared" si="13"/>
        <v>1</v>
      </c>
      <c r="R43" s="155">
        <v>1</v>
      </c>
      <c r="S43" s="207">
        <v>1</v>
      </c>
      <c r="T43" s="231">
        <f t="shared" si="7"/>
        <v>1</v>
      </c>
      <c r="U43" s="155">
        <v>1</v>
      </c>
      <c r="V43" s="168">
        <v>1</v>
      </c>
      <c r="W43" s="156">
        <f t="shared" si="2"/>
        <v>1</v>
      </c>
      <c r="X43" s="156"/>
      <c r="Y43" s="155">
        <v>1</v>
      </c>
      <c r="Z43" s="206">
        <v>1</v>
      </c>
      <c r="AA43" s="97">
        <f t="shared" si="4"/>
        <v>1</v>
      </c>
      <c r="AB43" s="237">
        <f t="shared" si="5"/>
        <v>1</v>
      </c>
      <c r="AC43" s="158">
        <v>1</v>
      </c>
      <c r="AD43" s="158">
        <v>1</v>
      </c>
      <c r="AE43" s="107">
        <f t="shared" ref="AE43:AE80" si="14">+S43</f>
        <v>1</v>
      </c>
      <c r="AF43" s="107">
        <f t="shared" ref="AF43:AF80" si="15">+Y43</f>
        <v>1</v>
      </c>
      <c r="AH43" s="164">
        <f t="shared" si="10"/>
        <v>0</v>
      </c>
      <c r="AI43" s="138"/>
    </row>
    <row r="44" spans="1:40" s="107" customFormat="1" ht="38.25">
      <c r="A44" s="93" t="s">
        <v>30</v>
      </c>
      <c r="B44" s="93" t="s">
        <v>31</v>
      </c>
      <c r="C44" s="93" t="s">
        <v>86</v>
      </c>
      <c r="D44" s="93" t="s">
        <v>213</v>
      </c>
      <c r="E44" s="93" t="s">
        <v>90</v>
      </c>
      <c r="F44" s="257"/>
      <c r="G44" s="257"/>
      <c r="H44" s="126" t="s">
        <v>39</v>
      </c>
      <c r="I44" s="123" t="s">
        <v>36</v>
      </c>
      <c r="J44" s="124" t="s">
        <v>37</v>
      </c>
      <c r="K44" s="75">
        <f>+M44+P44+S44+U44+Y44</f>
        <v>3</v>
      </c>
      <c r="L44" s="155">
        <v>0</v>
      </c>
      <c r="M44" s="95">
        <v>0</v>
      </c>
      <c r="N44" s="231" t="s">
        <v>49</v>
      </c>
      <c r="O44" s="155">
        <v>1</v>
      </c>
      <c r="P44" s="95">
        <v>1</v>
      </c>
      <c r="Q44" s="231">
        <f t="shared" si="13"/>
        <v>1</v>
      </c>
      <c r="R44" s="155">
        <v>1</v>
      </c>
      <c r="S44" s="206">
        <v>1</v>
      </c>
      <c r="T44" s="231">
        <f t="shared" si="7"/>
        <v>1</v>
      </c>
      <c r="U44" s="155">
        <v>1</v>
      </c>
      <c r="V44" s="95">
        <v>1</v>
      </c>
      <c r="W44" s="156">
        <f t="shared" si="2"/>
        <v>1</v>
      </c>
      <c r="X44" s="217">
        <f t="shared" si="3"/>
        <v>3</v>
      </c>
      <c r="Y44" s="155">
        <v>0</v>
      </c>
      <c r="Z44" s="206">
        <v>0</v>
      </c>
      <c r="AA44" s="97" t="s">
        <v>49</v>
      </c>
      <c r="AB44" s="237">
        <f t="shared" si="5"/>
        <v>3</v>
      </c>
      <c r="AC44" s="158">
        <v>1</v>
      </c>
      <c r="AD44" s="158">
        <v>1</v>
      </c>
      <c r="AE44" s="160">
        <f t="shared" si="14"/>
        <v>1</v>
      </c>
      <c r="AF44" s="160">
        <f t="shared" si="15"/>
        <v>0</v>
      </c>
      <c r="AG44" s="160">
        <f t="shared" si="11"/>
        <v>1</v>
      </c>
      <c r="AH44" s="161">
        <f t="shared" si="10"/>
        <v>-1</v>
      </c>
      <c r="AI44" s="138"/>
    </row>
    <row r="45" spans="1:40" s="107" customFormat="1" ht="38.25">
      <c r="A45" s="93" t="s">
        <v>30</v>
      </c>
      <c r="B45" s="93" t="s">
        <v>31</v>
      </c>
      <c r="C45" s="93" t="s">
        <v>86</v>
      </c>
      <c r="D45" s="93" t="s">
        <v>91</v>
      </c>
      <c r="E45" s="93" t="s">
        <v>92</v>
      </c>
      <c r="F45" s="228">
        <v>0</v>
      </c>
      <c r="G45" s="228">
        <f>+K45</f>
        <v>1</v>
      </c>
      <c r="H45" s="122" t="s">
        <v>35</v>
      </c>
      <c r="I45" s="123" t="s">
        <v>42</v>
      </c>
      <c r="J45" s="124" t="s">
        <v>37</v>
      </c>
      <c r="K45" s="75">
        <f>+Y45</f>
        <v>1</v>
      </c>
      <c r="L45" s="155">
        <v>0.1</v>
      </c>
      <c r="M45" s="95">
        <v>0.1</v>
      </c>
      <c r="N45" s="231">
        <f t="shared" si="0"/>
        <v>1</v>
      </c>
      <c r="O45" s="155">
        <v>0.4</v>
      </c>
      <c r="P45" s="95">
        <v>0.4</v>
      </c>
      <c r="Q45" s="231">
        <f t="shared" si="13"/>
        <v>1</v>
      </c>
      <c r="R45" s="155">
        <v>0.6</v>
      </c>
      <c r="S45" s="206">
        <v>0.6</v>
      </c>
      <c r="T45" s="231">
        <f t="shared" si="7"/>
        <v>1</v>
      </c>
      <c r="U45" s="155">
        <v>0.9</v>
      </c>
      <c r="V45" s="168">
        <v>0.9</v>
      </c>
      <c r="W45" s="156">
        <f t="shared" si="2"/>
        <v>1</v>
      </c>
      <c r="X45" s="232">
        <f>+V45</f>
        <v>0.9</v>
      </c>
      <c r="Y45" s="155">
        <v>1</v>
      </c>
      <c r="Z45" s="206">
        <v>1</v>
      </c>
      <c r="AA45" s="97">
        <f t="shared" si="4"/>
        <v>1</v>
      </c>
      <c r="AB45" s="237">
        <f>+Z45</f>
        <v>1</v>
      </c>
      <c r="AC45" s="158">
        <v>1</v>
      </c>
      <c r="AD45" s="158">
        <v>1</v>
      </c>
      <c r="AE45" s="160">
        <f t="shared" si="14"/>
        <v>0.6</v>
      </c>
      <c r="AF45" s="160">
        <f t="shared" si="15"/>
        <v>1</v>
      </c>
      <c r="AH45" s="163">
        <f t="shared" si="10"/>
        <v>0.4</v>
      </c>
      <c r="AI45" s="138"/>
    </row>
    <row r="46" spans="1:40" s="107" customFormat="1" ht="38.25">
      <c r="A46" s="93" t="s">
        <v>30</v>
      </c>
      <c r="B46" s="93" t="s">
        <v>31</v>
      </c>
      <c r="C46" s="93" t="s">
        <v>86</v>
      </c>
      <c r="D46" s="93" t="s">
        <v>93</v>
      </c>
      <c r="E46" s="93" t="s">
        <v>94</v>
      </c>
      <c r="F46" s="228">
        <v>3</v>
      </c>
      <c r="G46" s="228">
        <f>+K46</f>
        <v>17</v>
      </c>
      <c r="H46" s="128" t="s">
        <v>60</v>
      </c>
      <c r="I46" s="123" t="s">
        <v>42</v>
      </c>
      <c r="J46" s="124" t="s">
        <v>37</v>
      </c>
      <c r="K46" s="75">
        <f>+Y46</f>
        <v>17</v>
      </c>
      <c r="L46" s="155">
        <v>5</v>
      </c>
      <c r="M46" s="95">
        <v>7</v>
      </c>
      <c r="N46" s="231">
        <f>(M46-3)/(L46-3)</f>
        <v>2</v>
      </c>
      <c r="O46" s="155">
        <v>7</v>
      </c>
      <c r="P46" s="95">
        <v>7</v>
      </c>
      <c r="Q46" s="231">
        <f t="shared" si="13"/>
        <v>1</v>
      </c>
      <c r="R46" s="155">
        <v>12</v>
      </c>
      <c r="S46" s="206">
        <v>12</v>
      </c>
      <c r="T46" s="231">
        <f t="shared" si="7"/>
        <v>1</v>
      </c>
      <c r="U46" s="155">
        <v>13</v>
      </c>
      <c r="V46" s="95">
        <v>13</v>
      </c>
      <c r="W46" s="156">
        <v>0</v>
      </c>
      <c r="X46" s="217">
        <f>+V46</f>
        <v>13</v>
      </c>
      <c r="Y46" s="155">
        <v>17</v>
      </c>
      <c r="Z46" s="206">
        <v>16</v>
      </c>
      <c r="AA46" s="97">
        <f t="shared" si="4"/>
        <v>0.94117647058823528</v>
      </c>
      <c r="AB46" s="237">
        <v>16</v>
      </c>
      <c r="AC46" s="158">
        <v>0.92859999999999998</v>
      </c>
      <c r="AD46" s="158">
        <v>0.92859999999999998</v>
      </c>
      <c r="AE46" s="165">
        <f t="shared" si="14"/>
        <v>12</v>
      </c>
      <c r="AF46" s="165">
        <f t="shared" si="15"/>
        <v>17</v>
      </c>
      <c r="AG46" s="87">
        <f t="shared" si="11"/>
        <v>29</v>
      </c>
      <c r="AH46" s="173">
        <f t="shared" si="10"/>
        <v>5</v>
      </c>
      <c r="AI46" s="138"/>
      <c r="AN46" s="187"/>
    </row>
    <row r="47" spans="1:40" s="107" customFormat="1" ht="51">
      <c r="A47" s="93" t="s">
        <v>95</v>
      </c>
      <c r="B47" s="93" t="s">
        <v>96</v>
      </c>
      <c r="C47" s="93" t="s">
        <v>97</v>
      </c>
      <c r="D47" s="93" t="s">
        <v>182</v>
      </c>
      <c r="E47" s="93" t="s">
        <v>98</v>
      </c>
      <c r="F47" s="258">
        <v>0</v>
      </c>
      <c r="G47" s="258">
        <f>+K48+K50+K47+K49</f>
        <v>7.99</v>
      </c>
      <c r="H47" s="127" t="s">
        <v>59</v>
      </c>
      <c r="I47" s="123" t="s">
        <v>42</v>
      </c>
      <c r="J47" s="124" t="s">
        <v>37</v>
      </c>
      <c r="K47" s="209">
        <f>+U47</f>
        <v>0.98</v>
      </c>
      <c r="L47" s="155" t="s">
        <v>49</v>
      </c>
      <c r="M47" s="95">
        <v>0</v>
      </c>
      <c r="N47" s="231" t="s">
        <v>49</v>
      </c>
      <c r="O47" s="155" t="s">
        <v>49</v>
      </c>
      <c r="P47" s="95">
        <v>0</v>
      </c>
      <c r="Q47" s="231" t="s">
        <v>49</v>
      </c>
      <c r="R47" s="155">
        <v>0</v>
      </c>
      <c r="S47" s="206">
        <v>0</v>
      </c>
      <c r="T47" s="231">
        <v>0</v>
      </c>
      <c r="U47" s="167">
        <v>0.98</v>
      </c>
      <c r="V47" s="95">
        <v>0.98</v>
      </c>
      <c r="W47" s="156">
        <f t="shared" si="2"/>
        <v>1</v>
      </c>
      <c r="X47" s="232">
        <f>+V47</f>
        <v>0.98</v>
      </c>
      <c r="Y47" s="167">
        <v>0.02</v>
      </c>
      <c r="Z47" s="206">
        <v>0.01</v>
      </c>
      <c r="AA47" s="97">
        <f t="shared" si="4"/>
        <v>0.5</v>
      </c>
      <c r="AB47" s="239">
        <f t="shared" si="5"/>
        <v>0.99</v>
      </c>
      <c r="AC47" s="158">
        <v>0.99</v>
      </c>
      <c r="AD47" s="158">
        <v>0.99</v>
      </c>
      <c r="AE47" s="165">
        <f t="shared" si="14"/>
        <v>0</v>
      </c>
      <c r="AF47" s="165">
        <f t="shared" si="15"/>
        <v>0.02</v>
      </c>
      <c r="AG47" s="87">
        <f t="shared" si="11"/>
        <v>0.02</v>
      </c>
      <c r="AH47" s="173">
        <f t="shared" si="10"/>
        <v>0.02</v>
      </c>
      <c r="AI47" s="138"/>
    </row>
    <row r="48" spans="1:40" s="107" customFormat="1" ht="51">
      <c r="A48" s="93" t="s">
        <v>95</v>
      </c>
      <c r="B48" s="93" t="s">
        <v>96</v>
      </c>
      <c r="C48" s="93" t="s">
        <v>97</v>
      </c>
      <c r="D48" s="93" t="s">
        <v>182</v>
      </c>
      <c r="E48" s="93" t="s">
        <v>98</v>
      </c>
      <c r="F48" s="259"/>
      <c r="G48" s="259"/>
      <c r="H48" s="129" t="s">
        <v>66</v>
      </c>
      <c r="I48" s="123" t="s">
        <v>36</v>
      </c>
      <c r="J48" s="124" t="s">
        <v>37</v>
      </c>
      <c r="K48" s="210">
        <f>+M48+P48+S48+U48+Y48</f>
        <v>4</v>
      </c>
      <c r="L48" s="155">
        <v>0</v>
      </c>
      <c r="M48" s="95">
        <v>0</v>
      </c>
      <c r="N48" s="231" t="s">
        <v>49</v>
      </c>
      <c r="O48" s="155">
        <v>0</v>
      </c>
      <c r="P48" s="95">
        <v>0</v>
      </c>
      <c r="Q48" s="231">
        <v>0</v>
      </c>
      <c r="R48" s="155">
        <v>3</v>
      </c>
      <c r="S48" s="206">
        <v>0</v>
      </c>
      <c r="T48" s="231">
        <f>+S48/R48</f>
        <v>0</v>
      </c>
      <c r="U48" s="155">
        <v>3</v>
      </c>
      <c r="V48" s="95">
        <v>3</v>
      </c>
      <c r="W48" s="156">
        <f t="shared" si="2"/>
        <v>1</v>
      </c>
      <c r="X48" s="217">
        <f t="shared" si="3"/>
        <v>3</v>
      </c>
      <c r="Y48" s="155">
        <v>1</v>
      </c>
      <c r="Z48" s="206">
        <v>0</v>
      </c>
      <c r="AA48" s="97">
        <f t="shared" si="4"/>
        <v>0</v>
      </c>
      <c r="AB48" s="237">
        <f t="shared" si="5"/>
        <v>3</v>
      </c>
      <c r="AC48" s="158">
        <v>0.75</v>
      </c>
      <c r="AD48" s="158">
        <v>0.75</v>
      </c>
      <c r="AE48" s="165">
        <f t="shared" si="14"/>
        <v>0</v>
      </c>
      <c r="AF48" s="165">
        <f t="shared" si="15"/>
        <v>1</v>
      </c>
      <c r="AG48" s="165">
        <f t="shared" si="11"/>
        <v>1</v>
      </c>
      <c r="AH48" s="166">
        <f t="shared" si="10"/>
        <v>1</v>
      </c>
      <c r="AI48" s="138"/>
    </row>
    <row r="49" spans="1:36" s="107" customFormat="1" ht="51">
      <c r="A49" s="93" t="s">
        <v>95</v>
      </c>
      <c r="B49" s="93" t="s">
        <v>96</v>
      </c>
      <c r="C49" s="93" t="s">
        <v>97</v>
      </c>
      <c r="D49" s="93" t="s">
        <v>182</v>
      </c>
      <c r="E49" s="93" t="s">
        <v>98</v>
      </c>
      <c r="F49" s="259"/>
      <c r="G49" s="259"/>
      <c r="H49" s="122" t="s">
        <v>35</v>
      </c>
      <c r="I49" s="123" t="s">
        <v>36</v>
      </c>
      <c r="J49" s="124" t="s">
        <v>205</v>
      </c>
      <c r="K49" s="210">
        <f>+M49+P49+R49+U49+Y49</f>
        <v>1</v>
      </c>
      <c r="L49" s="155">
        <v>0</v>
      </c>
      <c r="M49" s="95">
        <v>0</v>
      </c>
      <c r="N49" s="231" t="s">
        <v>49</v>
      </c>
      <c r="O49" s="155">
        <v>0</v>
      </c>
      <c r="P49" s="95">
        <v>0</v>
      </c>
      <c r="Q49" s="231" t="s">
        <v>49</v>
      </c>
      <c r="R49" s="155">
        <v>0</v>
      </c>
      <c r="S49" s="206">
        <v>0</v>
      </c>
      <c r="T49" s="231" t="s">
        <v>49</v>
      </c>
      <c r="U49" s="155">
        <v>0.6</v>
      </c>
      <c r="V49" s="168">
        <v>0.6</v>
      </c>
      <c r="W49" s="156">
        <f t="shared" si="2"/>
        <v>1</v>
      </c>
      <c r="X49" s="232">
        <f t="shared" si="3"/>
        <v>0.6</v>
      </c>
      <c r="Y49" s="155">
        <v>0.4</v>
      </c>
      <c r="Z49" s="206">
        <v>0.4</v>
      </c>
      <c r="AA49" s="97">
        <f t="shared" si="4"/>
        <v>1</v>
      </c>
      <c r="AB49" s="237">
        <f t="shared" si="5"/>
        <v>1</v>
      </c>
      <c r="AC49" s="158">
        <v>1</v>
      </c>
      <c r="AD49" s="158">
        <v>1</v>
      </c>
      <c r="AE49" s="165">
        <f t="shared" si="14"/>
        <v>0</v>
      </c>
      <c r="AF49" s="165">
        <f t="shared" si="15"/>
        <v>0.4</v>
      </c>
      <c r="AG49" s="165">
        <f t="shared" si="11"/>
        <v>0.4</v>
      </c>
      <c r="AH49" s="166">
        <f t="shared" si="10"/>
        <v>0.4</v>
      </c>
      <c r="AI49" s="138"/>
    </row>
    <row r="50" spans="1:36" s="107" customFormat="1" ht="51">
      <c r="A50" s="93" t="s">
        <v>95</v>
      </c>
      <c r="B50" s="93" t="s">
        <v>96</v>
      </c>
      <c r="C50" s="93" t="s">
        <v>97</v>
      </c>
      <c r="D50" s="93" t="s">
        <v>182</v>
      </c>
      <c r="E50" s="93" t="s">
        <v>98</v>
      </c>
      <c r="F50" s="260"/>
      <c r="G50" s="260"/>
      <c r="H50" s="126" t="s">
        <v>39</v>
      </c>
      <c r="I50" s="123" t="s">
        <v>36</v>
      </c>
      <c r="J50" s="124" t="s">
        <v>37</v>
      </c>
      <c r="K50" s="211">
        <f>+M50+P50+S50+U50+Y50</f>
        <v>2.0099999999999998</v>
      </c>
      <c r="L50" s="167">
        <v>0.12</v>
      </c>
      <c r="M50" s="168">
        <v>0.12</v>
      </c>
      <c r="N50" s="231">
        <f t="shared" si="0"/>
        <v>1</v>
      </c>
      <c r="O50" s="167">
        <v>1.07</v>
      </c>
      <c r="P50" s="168">
        <v>1.1599999999999999</v>
      </c>
      <c r="Q50" s="231">
        <f t="shared" ref="Q50:Q55" si="16">+P50/O50</f>
        <v>1.0841121495327102</v>
      </c>
      <c r="R50" s="167">
        <v>0.42</v>
      </c>
      <c r="S50" s="206">
        <v>0.55000000000000004</v>
      </c>
      <c r="T50" s="231">
        <f>+S50/R50</f>
        <v>1.3095238095238098</v>
      </c>
      <c r="U50" s="167">
        <v>0.17</v>
      </c>
      <c r="V50" s="168">
        <v>0.16</v>
      </c>
      <c r="W50" s="156">
        <f t="shared" si="2"/>
        <v>0.94117647058823528</v>
      </c>
      <c r="X50" s="232">
        <f t="shared" si="3"/>
        <v>1.9900000000000002</v>
      </c>
      <c r="Y50" s="167">
        <v>0.01</v>
      </c>
      <c r="Z50" s="206">
        <v>0</v>
      </c>
      <c r="AA50" s="97">
        <f t="shared" si="4"/>
        <v>0</v>
      </c>
      <c r="AB50" s="239">
        <f t="shared" si="5"/>
        <v>1.9900000000000002</v>
      </c>
      <c r="AC50" s="158">
        <v>0.995</v>
      </c>
      <c r="AD50" s="158">
        <v>0.995</v>
      </c>
      <c r="AE50" s="165">
        <f t="shared" si="14"/>
        <v>0.55000000000000004</v>
      </c>
      <c r="AF50" s="165">
        <f t="shared" si="15"/>
        <v>0.01</v>
      </c>
      <c r="AG50" s="165">
        <f t="shared" si="11"/>
        <v>0.56000000000000005</v>
      </c>
      <c r="AH50" s="166">
        <f t="shared" si="10"/>
        <v>-0.54</v>
      </c>
      <c r="AI50" s="138"/>
    </row>
    <row r="51" spans="1:36" s="107" customFormat="1" ht="51">
      <c r="A51" s="93" t="s">
        <v>95</v>
      </c>
      <c r="B51" s="93" t="s">
        <v>96</v>
      </c>
      <c r="C51" s="93" t="s">
        <v>97</v>
      </c>
      <c r="D51" s="93" t="s">
        <v>159</v>
      </c>
      <c r="E51" s="93" t="s">
        <v>100</v>
      </c>
      <c r="F51" s="256">
        <f>15+95+1+1+0</f>
        <v>112</v>
      </c>
      <c r="G51" s="256">
        <f>+K51+K52+K53+K54+K55</f>
        <v>145</v>
      </c>
      <c r="H51" s="122" t="s">
        <v>35</v>
      </c>
      <c r="I51" s="123" t="s">
        <v>36</v>
      </c>
      <c r="J51" s="124" t="s">
        <v>37</v>
      </c>
      <c r="K51" s="75">
        <f>+M51+P51+S51+U51+Y51</f>
        <v>30</v>
      </c>
      <c r="L51" s="155">
        <v>13</v>
      </c>
      <c r="M51" s="95">
        <v>0</v>
      </c>
      <c r="N51" s="231">
        <f t="shared" si="0"/>
        <v>0</v>
      </c>
      <c r="O51" s="155">
        <v>10</v>
      </c>
      <c r="P51" s="95">
        <v>11</v>
      </c>
      <c r="Q51" s="231">
        <f t="shared" si="16"/>
        <v>1.1000000000000001</v>
      </c>
      <c r="R51" s="155">
        <v>8</v>
      </c>
      <c r="S51" s="207">
        <v>8</v>
      </c>
      <c r="T51" s="231">
        <f>+S51/R51</f>
        <v>1</v>
      </c>
      <c r="U51" s="155">
        <v>10</v>
      </c>
      <c r="V51" s="95">
        <v>10</v>
      </c>
      <c r="W51" s="156">
        <f t="shared" si="2"/>
        <v>1</v>
      </c>
      <c r="X51" s="217">
        <f t="shared" si="3"/>
        <v>29</v>
      </c>
      <c r="Y51" s="155">
        <v>1</v>
      </c>
      <c r="Z51" s="206">
        <v>1</v>
      </c>
      <c r="AA51" s="97">
        <f t="shared" si="4"/>
        <v>1</v>
      </c>
      <c r="AB51" s="237">
        <f t="shared" si="5"/>
        <v>30</v>
      </c>
      <c r="AC51" s="158">
        <v>1</v>
      </c>
      <c r="AD51" s="159">
        <v>1</v>
      </c>
      <c r="AE51" s="160">
        <f t="shared" si="14"/>
        <v>8</v>
      </c>
      <c r="AF51" s="160">
        <f t="shared" si="15"/>
        <v>1</v>
      </c>
      <c r="AG51" s="160">
        <f t="shared" si="11"/>
        <v>9</v>
      </c>
      <c r="AH51" s="161">
        <f t="shared" si="10"/>
        <v>-7</v>
      </c>
      <c r="AI51" s="138"/>
    </row>
    <row r="52" spans="1:36" s="107" customFormat="1" ht="51">
      <c r="A52" s="93" t="s">
        <v>95</v>
      </c>
      <c r="B52" s="93" t="s">
        <v>96</v>
      </c>
      <c r="C52" s="93" t="s">
        <v>97</v>
      </c>
      <c r="D52" s="93" t="s">
        <v>159</v>
      </c>
      <c r="E52" s="93" t="s">
        <v>100</v>
      </c>
      <c r="F52" s="256"/>
      <c r="G52" s="256"/>
      <c r="H52" s="126" t="s">
        <v>39</v>
      </c>
      <c r="I52" s="123" t="s">
        <v>67</v>
      </c>
      <c r="J52" s="124" t="s">
        <v>37</v>
      </c>
      <c r="K52" s="75">
        <v>5</v>
      </c>
      <c r="L52" s="155">
        <v>5</v>
      </c>
      <c r="M52" s="95">
        <v>5</v>
      </c>
      <c r="N52" s="231">
        <f t="shared" si="0"/>
        <v>1</v>
      </c>
      <c r="O52" s="155">
        <v>5</v>
      </c>
      <c r="P52" s="95">
        <v>5</v>
      </c>
      <c r="Q52" s="231">
        <f t="shared" si="16"/>
        <v>1</v>
      </c>
      <c r="R52" s="155">
        <v>5</v>
      </c>
      <c r="S52" s="206">
        <v>5</v>
      </c>
      <c r="T52" s="231">
        <f>+S52/R52</f>
        <v>1</v>
      </c>
      <c r="U52" s="155">
        <v>5</v>
      </c>
      <c r="V52" s="95">
        <v>5</v>
      </c>
      <c r="W52" s="156">
        <f t="shared" si="2"/>
        <v>1</v>
      </c>
      <c r="X52" s="156"/>
      <c r="Y52" s="155">
        <v>5</v>
      </c>
      <c r="Z52" s="206">
        <v>5</v>
      </c>
      <c r="AA52" s="97">
        <f t="shared" si="4"/>
        <v>1</v>
      </c>
      <c r="AB52" s="237">
        <f t="shared" si="5"/>
        <v>5</v>
      </c>
      <c r="AC52" s="158">
        <v>1</v>
      </c>
      <c r="AD52" s="158">
        <v>1</v>
      </c>
      <c r="AE52" s="107">
        <f t="shared" si="14"/>
        <v>5</v>
      </c>
      <c r="AF52" s="107">
        <f t="shared" si="15"/>
        <v>5</v>
      </c>
      <c r="AG52" s="107">
        <f t="shared" si="11"/>
        <v>10</v>
      </c>
      <c r="AH52" s="164">
        <f t="shared" si="10"/>
        <v>0</v>
      </c>
      <c r="AI52" s="138"/>
    </row>
    <row r="53" spans="1:36" s="107" customFormat="1" ht="51">
      <c r="A53" s="93" t="s">
        <v>95</v>
      </c>
      <c r="B53" s="93" t="s">
        <v>96</v>
      </c>
      <c r="C53" s="93" t="s">
        <v>97</v>
      </c>
      <c r="D53" s="93" t="s">
        <v>159</v>
      </c>
      <c r="E53" s="93" t="s">
        <v>100</v>
      </c>
      <c r="F53" s="256"/>
      <c r="G53" s="256"/>
      <c r="H53" s="129" t="s">
        <v>66</v>
      </c>
      <c r="I53" s="123" t="s">
        <v>67</v>
      </c>
      <c r="J53" s="124" t="s">
        <v>37</v>
      </c>
      <c r="K53" s="94">
        <f>+Y53</f>
        <v>108</v>
      </c>
      <c r="L53" s="155">
        <v>95</v>
      </c>
      <c r="M53" s="95">
        <v>95</v>
      </c>
      <c r="N53" s="231">
        <f t="shared" si="0"/>
        <v>1</v>
      </c>
      <c r="O53" s="155">
        <v>103</v>
      </c>
      <c r="P53" s="95">
        <v>103</v>
      </c>
      <c r="Q53" s="231">
        <f t="shared" si="16"/>
        <v>1</v>
      </c>
      <c r="R53" s="155">
        <v>104</v>
      </c>
      <c r="S53" s="206">
        <v>104</v>
      </c>
      <c r="T53" s="231">
        <f>+S53/R53</f>
        <v>1</v>
      </c>
      <c r="U53" s="155">
        <v>108</v>
      </c>
      <c r="V53" s="95">
        <v>108</v>
      </c>
      <c r="W53" s="156">
        <f t="shared" si="2"/>
        <v>1</v>
      </c>
      <c r="X53" s="156"/>
      <c r="Y53" s="155">
        <v>108</v>
      </c>
      <c r="Z53" s="206">
        <v>108</v>
      </c>
      <c r="AA53" s="97">
        <f t="shared" si="4"/>
        <v>1</v>
      </c>
      <c r="AB53" s="237">
        <f t="shared" si="5"/>
        <v>108</v>
      </c>
      <c r="AC53" s="158">
        <v>1</v>
      </c>
      <c r="AD53" s="158">
        <v>1</v>
      </c>
      <c r="AE53" s="107">
        <f t="shared" si="14"/>
        <v>104</v>
      </c>
      <c r="AF53" s="107">
        <f t="shared" si="15"/>
        <v>108</v>
      </c>
      <c r="AG53" s="107">
        <f t="shared" si="11"/>
        <v>212</v>
      </c>
      <c r="AH53" s="164">
        <f t="shared" si="10"/>
        <v>4</v>
      </c>
      <c r="AI53" s="138"/>
    </row>
    <row r="54" spans="1:36" s="107" customFormat="1" ht="51">
      <c r="A54" s="93" t="s">
        <v>95</v>
      </c>
      <c r="B54" s="93" t="s">
        <v>96</v>
      </c>
      <c r="C54" s="93" t="s">
        <v>97</v>
      </c>
      <c r="D54" s="93" t="s">
        <v>159</v>
      </c>
      <c r="E54" s="93" t="s">
        <v>100</v>
      </c>
      <c r="F54" s="256"/>
      <c r="G54" s="256"/>
      <c r="H54" s="128" t="s">
        <v>60</v>
      </c>
      <c r="I54" s="123" t="s">
        <v>36</v>
      </c>
      <c r="J54" s="124" t="s">
        <v>37</v>
      </c>
      <c r="K54" s="75">
        <f t="shared" ref="K54:K60" si="17">+M54+P54+S54+U54+Y54</f>
        <v>1</v>
      </c>
      <c r="L54" s="155">
        <v>0</v>
      </c>
      <c r="M54" s="95">
        <v>0</v>
      </c>
      <c r="N54" s="231" t="s">
        <v>49</v>
      </c>
      <c r="O54" s="155">
        <v>1</v>
      </c>
      <c r="P54" s="95">
        <v>1</v>
      </c>
      <c r="Q54" s="231">
        <f t="shared" si="16"/>
        <v>1</v>
      </c>
      <c r="R54" s="155">
        <v>0</v>
      </c>
      <c r="S54" s="206">
        <v>0</v>
      </c>
      <c r="T54" s="231">
        <v>0</v>
      </c>
      <c r="U54" s="155">
        <v>0</v>
      </c>
      <c r="V54" s="95">
        <v>0</v>
      </c>
      <c r="W54" s="156" t="s">
        <v>49</v>
      </c>
      <c r="X54" s="232">
        <f t="shared" si="3"/>
        <v>1</v>
      </c>
      <c r="Y54" s="155">
        <v>0</v>
      </c>
      <c r="Z54" s="206">
        <v>0</v>
      </c>
      <c r="AA54" s="97" t="s">
        <v>49</v>
      </c>
      <c r="AB54" s="237">
        <f t="shared" si="5"/>
        <v>1</v>
      </c>
      <c r="AC54" s="158">
        <v>1</v>
      </c>
      <c r="AD54" s="158">
        <v>1</v>
      </c>
      <c r="AE54" s="160">
        <f t="shared" si="14"/>
        <v>0</v>
      </c>
      <c r="AF54" s="160">
        <f t="shared" si="15"/>
        <v>0</v>
      </c>
      <c r="AG54" s="160">
        <f t="shared" si="11"/>
        <v>0</v>
      </c>
      <c r="AH54" s="161">
        <f t="shared" si="10"/>
        <v>0</v>
      </c>
      <c r="AI54" s="138"/>
    </row>
    <row r="55" spans="1:36" s="107" customFormat="1" ht="51">
      <c r="A55" s="93" t="s">
        <v>95</v>
      </c>
      <c r="B55" s="93" t="s">
        <v>96</v>
      </c>
      <c r="C55" s="93" t="s">
        <v>97</v>
      </c>
      <c r="D55" s="93" t="s">
        <v>159</v>
      </c>
      <c r="E55" s="93" t="s">
        <v>100</v>
      </c>
      <c r="F55" s="256"/>
      <c r="G55" s="256"/>
      <c r="H55" s="127" t="s">
        <v>59</v>
      </c>
      <c r="I55" s="123" t="s">
        <v>36</v>
      </c>
      <c r="J55" s="124" t="s">
        <v>37</v>
      </c>
      <c r="K55" s="75">
        <f t="shared" si="17"/>
        <v>1</v>
      </c>
      <c r="L55" s="155">
        <v>0.2</v>
      </c>
      <c r="M55" s="95">
        <v>0.2</v>
      </c>
      <c r="N55" s="231">
        <f t="shared" si="0"/>
        <v>1</v>
      </c>
      <c r="O55" s="155">
        <v>0.5</v>
      </c>
      <c r="P55" s="168">
        <v>0.42</v>
      </c>
      <c r="Q55" s="231">
        <f t="shared" si="16"/>
        <v>0.84</v>
      </c>
      <c r="R55" s="167">
        <v>0.24</v>
      </c>
      <c r="S55" s="206">
        <v>0.24</v>
      </c>
      <c r="T55" s="231">
        <f t="shared" ref="T55:T80" si="18">+S55/R55</f>
        <v>1</v>
      </c>
      <c r="U55" s="167">
        <v>0.05</v>
      </c>
      <c r="V55" s="168">
        <v>0.05</v>
      </c>
      <c r="W55" s="156">
        <f t="shared" si="2"/>
        <v>1</v>
      </c>
      <c r="X55" s="232">
        <f t="shared" si="3"/>
        <v>0.90999999999999992</v>
      </c>
      <c r="Y55" s="167">
        <v>0.09</v>
      </c>
      <c r="Z55" s="206">
        <v>0.01</v>
      </c>
      <c r="AA55" s="97">
        <f t="shared" si="4"/>
        <v>0.11111111111111112</v>
      </c>
      <c r="AB55" s="239">
        <f t="shared" si="5"/>
        <v>0.91999999999999993</v>
      </c>
      <c r="AC55" s="158">
        <v>0.92</v>
      </c>
      <c r="AD55" s="158">
        <v>0.92</v>
      </c>
      <c r="AE55" s="160">
        <f t="shared" si="14"/>
        <v>0.24</v>
      </c>
      <c r="AF55" s="160">
        <f t="shared" si="15"/>
        <v>0.09</v>
      </c>
      <c r="AG55" s="160">
        <f t="shared" si="11"/>
        <v>0.32999999999999996</v>
      </c>
      <c r="AH55" s="161">
        <f t="shared" si="10"/>
        <v>-0.15</v>
      </c>
      <c r="AI55" s="138"/>
    </row>
    <row r="56" spans="1:36" s="107" customFormat="1" ht="51">
      <c r="A56" s="93" t="s">
        <v>95</v>
      </c>
      <c r="B56" s="93" t="s">
        <v>96</v>
      </c>
      <c r="C56" s="93" t="s">
        <v>97</v>
      </c>
      <c r="D56" s="93" t="s">
        <v>101</v>
      </c>
      <c r="E56" s="93" t="s">
        <v>102</v>
      </c>
      <c r="F56" s="228">
        <v>0</v>
      </c>
      <c r="G56" s="228">
        <v>8</v>
      </c>
      <c r="H56" s="129" t="s">
        <v>66</v>
      </c>
      <c r="I56" s="123" t="s">
        <v>36</v>
      </c>
      <c r="J56" s="124" t="s">
        <v>37</v>
      </c>
      <c r="K56" s="75">
        <f t="shared" si="17"/>
        <v>7</v>
      </c>
      <c r="L56" s="155">
        <v>0</v>
      </c>
      <c r="M56" s="95">
        <v>0</v>
      </c>
      <c r="N56" s="231" t="s">
        <v>49</v>
      </c>
      <c r="O56" s="155">
        <v>0</v>
      </c>
      <c r="P56" s="95">
        <v>0</v>
      </c>
      <c r="Q56" s="231">
        <v>0</v>
      </c>
      <c r="R56" s="155">
        <v>3</v>
      </c>
      <c r="S56" s="206">
        <v>3</v>
      </c>
      <c r="T56" s="231">
        <f t="shared" si="18"/>
        <v>1</v>
      </c>
      <c r="U56" s="155">
        <v>4</v>
      </c>
      <c r="V56" s="95">
        <v>5</v>
      </c>
      <c r="W56" s="156">
        <f t="shared" si="2"/>
        <v>1.25</v>
      </c>
      <c r="X56" s="233">
        <f t="shared" si="3"/>
        <v>8</v>
      </c>
      <c r="Y56" s="155">
        <v>0</v>
      </c>
      <c r="Z56" s="206">
        <v>0</v>
      </c>
      <c r="AA56" s="97" t="s">
        <v>49</v>
      </c>
      <c r="AB56" s="237">
        <f t="shared" si="5"/>
        <v>8</v>
      </c>
      <c r="AC56" s="158">
        <v>1</v>
      </c>
      <c r="AD56" s="158">
        <v>1</v>
      </c>
      <c r="AE56" s="160">
        <f t="shared" si="14"/>
        <v>3</v>
      </c>
      <c r="AF56" s="160">
        <f t="shared" si="15"/>
        <v>0</v>
      </c>
      <c r="AG56" s="160">
        <f t="shared" si="11"/>
        <v>3</v>
      </c>
      <c r="AH56" s="161">
        <f t="shared" si="10"/>
        <v>-3</v>
      </c>
      <c r="AI56" s="138"/>
    </row>
    <row r="57" spans="1:36" s="107" customFormat="1" ht="51">
      <c r="A57" s="93" t="s">
        <v>95</v>
      </c>
      <c r="B57" s="93" t="s">
        <v>96</v>
      </c>
      <c r="C57" s="93" t="s">
        <v>97</v>
      </c>
      <c r="D57" s="93" t="s">
        <v>103</v>
      </c>
      <c r="E57" s="93" t="s">
        <v>104</v>
      </c>
      <c r="F57" s="228">
        <v>35</v>
      </c>
      <c r="G57" s="228">
        <f t="shared" ref="G57:G67" si="19">+K57</f>
        <v>416</v>
      </c>
      <c r="H57" s="129" t="s">
        <v>66</v>
      </c>
      <c r="I57" s="123" t="s">
        <v>36</v>
      </c>
      <c r="J57" s="124" t="s">
        <v>37</v>
      </c>
      <c r="K57" s="75">
        <f t="shared" si="17"/>
        <v>416</v>
      </c>
      <c r="L57" s="155">
        <v>0</v>
      </c>
      <c r="M57" s="95">
        <v>0</v>
      </c>
      <c r="N57" s="231" t="s">
        <v>49</v>
      </c>
      <c r="O57" s="155">
        <v>112</v>
      </c>
      <c r="P57" s="95">
        <v>82</v>
      </c>
      <c r="Q57" s="231">
        <f t="shared" ref="Q57:Q75" si="20">+P57/O57</f>
        <v>0.7321428571428571</v>
      </c>
      <c r="R57" s="155">
        <v>153</v>
      </c>
      <c r="S57" s="206">
        <v>153</v>
      </c>
      <c r="T57" s="231">
        <f t="shared" si="18"/>
        <v>1</v>
      </c>
      <c r="U57" s="155">
        <v>115</v>
      </c>
      <c r="V57" s="95">
        <v>115</v>
      </c>
      <c r="W57" s="156">
        <f t="shared" si="2"/>
        <v>1</v>
      </c>
      <c r="X57" s="217">
        <f t="shared" si="3"/>
        <v>350</v>
      </c>
      <c r="Y57" s="155">
        <v>66</v>
      </c>
      <c r="Z57" s="206">
        <v>48</v>
      </c>
      <c r="AA57" s="97">
        <f t="shared" si="4"/>
        <v>0.72727272727272729</v>
      </c>
      <c r="AB57" s="237">
        <f t="shared" si="5"/>
        <v>398</v>
      </c>
      <c r="AC57" s="158">
        <v>0.95669999999999999</v>
      </c>
      <c r="AD57" s="158">
        <v>0.95669999999999999</v>
      </c>
      <c r="AE57" s="160">
        <f t="shared" si="14"/>
        <v>153</v>
      </c>
      <c r="AF57" s="160">
        <f t="shared" si="15"/>
        <v>66</v>
      </c>
      <c r="AG57" s="160">
        <f t="shared" si="11"/>
        <v>219</v>
      </c>
      <c r="AH57" s="161">
        <f t="shared" si="10"/>
        <v>-87</v>
      </c>
      <c r="AI57" s="138"/>
    </row>
    <row r="58" spans="1:36" s="107" customFormat="1" ht="51">
      <c r="A58" s="93" t="s">
        <v>95</v>
      </c>
      <c r="B58" s="93" t="s">
        <v>96</v>
      </c>
      <c r="C58" s="93" t="s">
        <v>97</v>
      </c>
      <c r="D58" s="93" t="s">
        <v>186</v>
      </c>
      <c r="E58" s="93" t="s">
        <v>105</v>
      </c>
      <c r="F58" s="228">
        <v>0</v>
      </c>
      <c r="G58" s="228">
        <f t="shared" si="19"/>
        <v>139</v>
      </c>
      <c r="H58" s="129" t="s">
        <v>66</v>
      </c>
      <c r="I58" s="123" t="s">
        <v>36</v>
      </c>
      <c r="J58" s="124" t="s">
        <v>37</v>
      </c>
      <c r="K58" s="75">
        <f t="shared" si="17"/>
        <v>139</v>
      </c>
      <c r="L58" s="155">
        <v>1</v>
      </c>
      <c r="M58" s="95">
        <v>2</v>
      </c>
      <c r="N58" s="231">
        <f t="shared" si="0"/>
        <v>2</v>
      </c>
      <c r="O58" s="155">
        <v>36</v>
      </c>
      <c r="P58" s="95">
        <v>36</v>
      </c>
      <c r="Q58" s="231">
        <f t="shared" si="20"/>
        <v>1</v>
      </c>
      <c r="R58" s="155">
        <v>41</v>
      </c>
      <c r="S58" s="206">
        <v>41</v>
      </c>
      <c r="T58" s="231">
        <f t="shared" si="18"/>
        <v>1</v>
      </c>
      <c r="U58" s="155">
        <v>42</v>
      </c>
      <c r="V58" s="95">
        <v>42</v>
      </c>
      <c r="W58" s="156">
        <f t="shared" si="2"/>
        <v>1</v>
      </c>
      <c r="X58" s="217">
        <f t="shared" si="3"/>
        <v>121</v>
      </c>
      <c r="Y58" s="155">
        <v>18</v>
      </c>
      <c r="Z58" s="206">
        <v>8</v>
      </c>
      <c r="AA58" s="97">
        <f t="shared" si="4"/>
        <v>0.44444444444444442</v>
      </c>
      <c r="AB58" s="237">
        <f t="shared" si="5"/>
        <v>129</v>
      </c>
      <c r="AC58" s="158">
        <v>0.92810000000000004</v>
      </c>
      <c r="AD58" s="158">
        <v>0.92810000000000004</v>
      </c>
      <c r="AE58" s="160">
        <f t="shared" si="14"/>
        <v>41</v>
      </c>
      <c r="AF58" s="160">
        <f t="shared" si="15"/>
        <v>18</v>
      </c>
      <c r="AG58" s="160">
        <f t="shared" si="11"/>
        <v>59</v>
      </c>
      <c r="AH58" s="161">
        <f t="shared" si="10"/>
        <v>-23</v>
      </c>
      <c r="AI58" s="138"/>
    </row>
    <row r="59" spans="1:36" s="107" customFormat="1" ht="38.25">
      <c r="A59" s="93" t="s">
        <v>95</v>
      </c>
      <c r="B59" s="93" t="s">
        <v>96</v>
      </c>
      <c r="C59" s="93" t="s">
        <v>106</v>
      </c>
      <c r="D59" s="93" t="s">
        <v>107</v>
      </c>
      <c r="E59" s="93" t="s">
        <v>108</v>
      </c>
      <c r="F59" s="228">
        <v>0</v>
      </c>
      <c r="G59" s="228">
        <f t="shared" si="19"/>
        <v>1604.6100000000001</v>
      </c>
      <c r="H59" s="131" t="s">
        <v>75</v>
      </c>
      <c r="I59" s="123" t="s">
        <v>36</v>
      </c>
      <c r="J59" s="124" t="s">
        <v>37</v>
      </c>
      <c r="K59" s="75">
        <f t="shared" si="17"/>
        <v>1604.6100000000001</v>
      </c>
      <c r="L59" s="155">
        <v>36</v>
      </c>
      <c r="M59" s="95">
        <v>36</v>
      </c>
      <c r="N59" s="231">
        <f t="shared" si="0"/>
        <v>1</v>
      </c>
      <c r="O59" s="155">
        <v>391</v>
      </c>
      <c r="P59" s="95">
        <v>374.5</v>
      </c>
      <c r="Q59" s="231">
        <f t="shared" si="20"/>
        <v>0.9578005115089514</v>
      </c>
      <c r="R59" s="155">
        <v>541.5</v>
      </c>
      <c r="S59" s="206">
        <v>588.21</v>
      </c>
      <c r="T59" s="231">
        <f t="shared" si="18"/>
        <v>1.0862603878116344</v>
      </c>
      <c r="U59" s="167">
        <v>461.29</v>
      </c>
      <c r="V59" s="168">
        <v>460.68</v>
      </c>
      <c r="W59" s="156">
        <f t="shared" si="2"/>
        <v>0.99867762145288208</v>
      </c>
      <c r="X59" s="217">
        <f t="shared" si="3"/>
        <v>1459.39</v>
      </c>
      <c r="Y59" s="155">
        <v>144.61000000000001</v>
      </c>
      <c r="Z59" s="206">
        <v>21.73</v>
      </c>
      <c r="AA59" s="97">
        <f t="shared" si="4"/>
        <v>0.15026623331719796</v>
      </c>
      <c r="AB59" s="237">
        <f t="shared" si="5"/>
        <v>1481.1200000000001</v>
      </c>
      <c r="AC59" s="158">
        <v>0.9234</v>
      </c>
      <c r="AD59" s="158">
        <v>0.9234</v>
      </c>
      <c r="AE59" s="160">
        <f t="shared" si="14"/>
        <v>588.21</v>
      </c>
      <c r="AF59" s="160">
        <f t="shared" si="15"/>
        <v>144.61000000000001</v>
      </c>
      <c r="AG59" s="160">
        <f t="shared" si="11"/>
        <v>732.82</v>
      </c>
      <c r="AH59" s="161">
        <f t="shared" si="10"/>
        <v>-443.6</v>
      </c>
      <c r="AI59" s="138"/>
      <c r="AJ59" s="235"/>
    </row>
    <row r="60" spans="1:36" s="107" customFormat="1" ht="38.25">
      <c r="A60" s="93" t="s">
        <v>95</v>
      </c>
      <c r="B60" s="93" t="s">
        <v>96</v>
      </c>
      <c r="C60" s="93" t="s">
        <v>106</v>
      </c>
      <c r="D60" s="93" t="s">
        <v>109</v>
      </c>
      <c r="E60" s="93" t="s">
        <v>110</v>
      </c>
      <c r="F60" s="228">
        <v>0</v>
      </c>
      <c r="G60" s="228">
        <f t="shared" si="19"/>
        <v>1</v>
      </c>
      <c r="H60" s="131" t="s">
        <v>75</v>
      </c>
      <c r="I60" s="123" t="s">
        <v>36</v>
      </c>
      <c r="J60" s="124" t="s">
        <v>37</v>
      </c>
      <c r="K60" s="75">
        <f t="shared" si="17"/>
        <v>1</v>
      </c>
      <c r="L60" s="155">
        <v>0.2</v>
      </c>
      <c r="M60" s="95">
        <v>0.2</v>
      </c>
      <c r="N60" s="231">
        <f t="shared" si="0"/>
        <v>1</v>
      </c>
      <c r="O60" s="155">
        <v>0.4</v>
      </c>
      <c r="P60" s="95">
        <v>0.4</v>
      </c>
      <c r="Q60" s="231">
        <f t="shared" si="20"/>
        <v>1</v>
      </c>
      <c r="R60" s="167">
        <v>0.25</v>
      </c>
      <c r="S60" s="206">
        <v>0.25</v>
      </c>
      <c r="T60" s="231">
        <f t="shared" si="18"/>
        <v>1</v>
      </c>
      <c r="U60" s="167">
        <v>0.14000000000000001</v>
      </c>
      <c r="V60" s="168">
        <v>0.14000000000000001</v>
      </c>
      <c r="W60" s="156">
        <f t="shared" si="2"/>
        <v>1</v>
      </c>
      <c r="X60" s="232">
        <f t="shared" si="3"/>
        <v>0.99</v>
      </c>
      <c r="Y60" s="167">
        <v>0.01</v>
      </c>
      <c r="Z60" s="206">
        <v>0.01</v>
      </c>
      <c r="AA60" s="97">
        <f t="shared" si="4"/>
        <v>1</v>
      </c>
      <c r="AB60" s="237">
        <f t="shared" si="5"/>
        <v>1</v>
      </c>
      <c r="AC60" s="158">
        <v>1</v>
      </c>
      <c r="AD60" s="158">
        <v>1</v>
      </c>
      <c r="AE60" s="160">
        <f t="shared" si="14"/>
        <v>0.25</v>
      </c>
      <c r="AF60" s="160">
        <f t="shared" si="15"/>
        <v>0.01</v>
      </c>
      <c r="AG60" s="160">
        <f t="shared" si="11"/>
        <v>0.26</v>
      </c>
      <c r="AH60" s="161">
        <f t="shared" si="10"/>
        <v>-0.24</v>
      </c>
      <c r="AI60" s="138"/>
    </row>
    <row r="61" spans="1:36" s="107" customFormat="1" ht="51">
      <c r="A61" s="93" t="s">
        <v>111</v>
      </c>
      <c r="B61" s="93" t="s">
        <v>112</v>
      </c>
      <c r="C61" s="93" t="s">
        <v>113</v>
      </c>
      <c r="D61" s="93" t="s">
        <v>114</v>
      </c>
      <c r="E61" s="93" t="s">
        <v>115</v>
      </c>
      <c r="F61" s="228">
        <v>0</v>
      </c>
      <c r="G61" s="228">
        <f t="shared" si="19"/>
        <v>4765</v>
      </c>
      <c r="H61" s="133" t="s">
        <v>116</v>
      </c>
      <c r="I61" s="123" t="s">
        <v>36</v>
      </c>
      <c r="J61" s="124" t="s">
        <v>37</v>
      </c>
      <c r="K61" s="75">
        <f>+M61+P61+R61+U61+Y61</f>
        <v>4765</v>
      </c>
      <c r="L61" s="155">
        <v>596</v>
      </c>
      <c r="M61" s="95">
        <v>596</v>
      </c>
      <c r="N61" s="231">
        <f t="shared" si="0"/>
        <v>1</v>
      </c>
      <c r="O61" s="155">
        <v>755</v>
      </c>
      <c r="P61" s="95">
        <v>755</v>
      </c>
      <c r="Q61" s="231">
        <f t="shared" si="20"/>
        <v>1</v>
      </c>
      <c r="R61" s="155">
        <v>856</v>
      </c>
      <c r="S61" s="206">
        <v>856</v>
      </c>
      <c r="T61" s="231">
        <f t="shared" si="18"/>
        <v>1</v>
      </c>
      <c r="U61" s="155">
        <v>2558</v>
      </c>
      <c r="V61" s="95">
        <v>2558</v>
      </c>
      <c r="W61" s="156">
        <f t="shared" si="2"/>
        <v>1</v>
      </c>
      <c r="X61" s="217">
        <f>+V61+S61+P61+M61</f>
        <v>4765</v>
      </c>
      <c r="Y61" s="155">
        <v>0</v>
      </c>
      <c r="Z61" s="206">
        <v>0</v>
      </c>
      <c r="AA61" s="97" t="s">
        <v>49</v>
      </c>
      <c r="AB61" s="237">
        <f t="shared" si="5"/>
        <v>4765</v>
      </c>
      <c r="AC61" s="158">
        <v>1</v>
      </c>
      <c r="AD61" s="158">
        <v>1</v>
      </c>
      <c r="AE61" s="160">
        <f t="shared" si="14"/>
        <v>856</v>
      </c>
      <c r="AF61" s="160">
        <f t="shared" si="15"/>
        <v>0</v>
      </c>
      <c r="AG61" s="160">
        <f t="shared" si="11"/>
        <v>856</v>
      </c>
      <c r="AH61" s="161">
        <f t="shared" si="10"/>
        <v>-856</v>
      </c>
      <c r="AI61" s="138"/>
    </row>
    <row r="62" spans="1:36" s="107" customFormat="1" ht="38.25">
      <c r="A62" s="93" t="s">
        <v>111</v>
      </c>
      <c r="B62" s="93" t="s">
        <v>112</v>
      </c>
      <c r="C62" s="93" t="s">
        <v>117</v>
      </c>
      <c r="D62" s="93" t="s">
        <v>118</v>
      </c>
      <c r="E62" s="93" t="s">
        <v>119</v>
      </c>
      <c r="F62" s="228">
        <v>0</v>
      </c>
      <c r="G62" s="228">
        <f t="shared" si="19"/>
        <v>1</v>
      </c>
      <c r="H62" s="122" t="s">
        <v>35</v>
      </c>
      <c r="I62" s="123" t="s">
        <v>36</v>
      </c>
      <c r="J62" s="124" t="s">
        <v>37</v>
      </c>
      <c r="K62" s="75">
        <f>+M62+P62+S62+U62+Y62</f>
        <v>1</v>
      </c>
      <c r="L62" s="155">
        <v>0.1</v>
      </c>
      <c r="M62" s="95">
        <v>0.1</v>
      </c>
      <c r="N62" s="231">
        <f t="shared" si="0"/>
        <v>1</v>
      </c>
      <c r="O62" s="155">
        <v>0.3</v>
      </c>
      <c r="P62" s="95">
        <v>0.3</v>
      </c>
      <c r="Q62" s="231">
        <f t="shared" si="20"/>
        <v>1</v>
      </c>
      <c r="R62" s="155">
        <v>0.3</v>
      </c>
      <c r="S62" s="206">
        <v>0.3</v>
      </c>
      <c r="T62" s="231">
        <f t="shared" si="18"/>
        <v>1</v>
      </c>
      <c r="U62" s="167">
        <v>0.25</v>
      </c>
      <c r="V62" s="168">
        <v>0.25</v>
      </c>
      <c r="W62" s="156">
        <f t="shared" si="2"/>
        <v>1</v>
      </c>
      <c r="X62" s="232">
        <f t="shared" si="3"/>
        <v>0.95000000000000007</v>
      </c>
      <c r="Y62" s="167">
        <v>0.05</v>
      </c>
      <c r="Z62" s="206">
        <v>0.05</v>
      </c>
      <c r="AA62" s="97">
        <f t="shared" si="4"/>
        <v>1</v>
      </c>
      <c r="AB62" s="237">
        <f t="shared" si="5"/>
        <v>1</v>
      </c>
      <c r="AC62" s="158">
        <v>1</v>
      </c>
      <c r="AD62" s="158">
        <v>1</v>
      </c>
      <c r="AE62" s="160">
        <f t="shared" si="14"/>
        <v>0.3</v>
      </c>
      <c r="AF62" s="160">
        <f t="shared" si="15"/>
        <v>0.05</v>
      </c>
      <c r="AG62" s="160">
        <f t="shared" si="11"/>
        <v>0.35</v>
      </c>
      <c r="AH62" s="161">
        <f t="shared" si="10"/>
        <v>-0.25</v>
      </c>
      <c r="AI62" s="138"/>
    </row>
    <row r="63" spans="1:36" s="107" customFormat="1" ht="38.25">
      <c r="A63" s="93" t="s">
        <v>111</v>
      </c>
      <c r="B63" s="93" t="s">
        <v>112</v>
      </c>
      <c r="C63" s="93" t="s">
        <v>117</v>
      </c>
      <c r="D63" s="93" t="s">
        <v>120</v>
      </c>
      <c r="E63" s="93" t="s">
        <v>121</v>
      </c>
      <c r="F63" s="228">
        <v>0</v>
      </c>
      <c r="G63" s="228">
        <f t="shared" si="19"/>
        <v>1</v>
      </c>
      <c r="H63" s="122" t="s">
        <v>35</v>
      </c>
      <c r="I63" s="123" t="s">
        <v>36</v>
      </c>
      <c r="J63" s="124" t="s">
        <v>37</v>
      </c>
      <c r="K63" s="75">
        <f>+M63+P63+S63+U63+Y63</f>
        <v>1</v>
      </c>
      <c r="L63" s="155">
        <v>0.2</v>
      </c>
      <c r="M63" s="95">
        <v>0.2</v>
      </c>
      <c r="N63" s="231">
        <f t="shared" si="0"/>
        <v>1</v>
      </c>
      <c r="O63" s="155">
        <v>0.3</v>
      </c>
      <c r="P63" s="95">
        <v>0.3</v>
      </c>
      <c r="Q63" s="231">
        <f t="shared" si="20"/>
        <v>1</v>
      </c>
      <c r="R63" s="167">
        <v>0.25</v>
      </c>
      <c r="S63" s="206">
        <v>0.25</v>
      </c>
      <c r="T63" s="231">
        <f t="shared" si="18"/>
        <v>1</v>
      </c>
      <c r="U63" s="167">
        <v>0.2</v>
      </c>
      <c r="V63" s="168">
        <v>0.2</v>
      </c>
      <c r="W63" s="156">
        <f t="shared" si="2"/>
        <v>1</v>
      </c>
      <c r="X63" s="232">
        <f t="shared" si="3"/>
        <v>0.95</v>
      </c>
      <c r="Y63" s="167">
        <v>0.05</v>
      </c>
      <c r="Z63" s="206">
        <v>0.05</v>
      </c>
      <c r="AA63" s="97">
        <f t="shared" si="4"/>
        <v>1</v>
      </c>
      <c r="AB63" s="237">
        <f t="shared" si="5"/>
        <v>1</v>
      </c>
      <c r="AC63" s="158">
        <v>1</v>
      </c>
      <c r="AD63" s="158">
        <v>1</v>
      </c>
      <c r="AE63" s="160">
        <f t="shared" si="14"/>
        <v>0.25</v>
      </c>
      <c r="AF63" s="160">
        <f t="shared" si="15"/>
        <v>0.05</v>
      </c>
      <c r="AG63" s="160">
        <f t="shared" si="11"/>
        <v>0.3</v>
      </c>
      <c r="AH63" s="161">
        <f t="shared" si="10"/>
        <v>-0.2</v>
      </c>
      <c r="AI63" s="138"/>
    </row>
    <row r="64" spans="1:36" s="107" customFormat="1" ht="66" customHeight="1">
      <c r="A64" s="93" t="s">
        <v>111</v>
      </c>
      <c r="B64" s="93" t="s">
        <v>112</v>
      </c>
      <c r="C64" s="93" t="s">
        <v>117</v>
      </c>
      <c r="D64" s="93" t="s">
        <v>122</v>
      </c>
      <c r="E64" s="93" t="s">
        <v>123</v>
      </c>
      <c r="F64" s="228">
        <v>0</v>
      </c>
      <c r="G64" s="228">
        <f t="shared" si="19"/>
        <v>16</v>
      </c>
      <c r="H64" s="122" t="s">
        <v>35</v>
      </c>
      <c r="I64" s="123" t="s">
        <v>36</v>
      </c>
      <c r="J64" s="124" t="s">
        <v>37</v>
      </c>
      <c r="K64" s="75">
        <f>+M64+P64+S64+U64+Y64</f>
        <v>16</v>
      </c>
      <c r="L64" s="155">
        <v>1</v>
      </c>
      <c r="M64" s="95">
        <v>2</v>
      </c>
      <c r="N64" s="231">
        <f t="shared" si="0"/>
        <v>2</v>
      </c>
      <c r="O64" s="155">
        <v>5</v>
      </c>
      <c r="P64" s="95">
        <v>5</v>
      </c>
      <c r="Q64" s="231">
        <f t="shared" si="20"/>
        <v>1</v>
      </c>
      <c r="R64" s="174">
        <v>6</v>
      </c>
      <c r="S64" s="170">
        <v>6</v>
      </c>
      <c r="T64" s="231">
        <f t="shared" si="18"/>
        <v>1</v>
      </c>
      <c r="U64" s="174">
        <v>2</v>
      </c>
      <c r="V64" s="170">
        <v>2</v>
      </c>
      <c r="W64" s="156">
        <f t="shared" si="2"/>
        <v>1</v>
      </c>
      <c r="X64" s="217">
        <f t="shared" si="3"/>
        <v>15</v>
      </c>
      <c r="Y64" s="155">
        <v>1</v>
      </c>
      <c r="Z64" s="206">
        <v>1</v>
      </c>
      <c r="AA64" s="97">
        <f t="shared" si="4"/>
        <v>1</v>
      </c>
      <c r="AB64" s="237">
        <f t="shared" si="5"/>
        <v>16</v>
      </c>
      <c r="AC64" s="158">
        <v>1</v>
      </c>
      <c r="AD64" s="158">
        <v>1</v>
      </c>
      <c r="AE64" s="160">
        <f t="shared" si="14"/>
        <v>6</v>
      </c>
      <c r="AF64" s="160">
        <f t="shared" si="15"/>
        <v>1</v>
      </c>
      <c r="AG64" s="160">
        <f t="shared" si="11"/>
        <v>7</v>
      </c>
      <c r="AH64" s="161">
        <f t="shared" si="10"/>
        <v>-5</v>
      </c>
      <c r="AI64" s="138"/>
    </row>
    <row r="65" spans="1:35" s="107" customFormat="1" ht="63.75">
      <c r="A65" s="93" t="s">
        <v>111</v>
      </c>
      <c r="B65" s="93" t="s">
        <v>112</v>
      </c>
      <c r="C65" s="93" t="s">
        <v>117</v>
      </c>
      <c r="D65" s="93" t="s">
        <v>124</v>
      </c>
      <c r="E65" s="93" t="s">
        <v>125</v>
      </c>
      <c r="F65" s="228">
        <v>0</v>
      </c>
      <c r="G65" s="228">
        <f t="shared" si="19"/>
        <v>60</v>
      </c>
      <c r="H65" s="122" t="s">
        <v>35</v>
      </c>
      <c r="I65" s="123" t="s">
        <v>36</v>
      </c>
      <c r="J65" s="124" t="s">
        <v>37</v>
      </c>
      <c r="K65" s="75">
        <f>+M65+P65+S65+U65+Y65</f>
        <v>60</v>
      </c>
      <c r="L65" s="155">
        <v>5</v>
      </c>
      <c r="M65" s="95">
        <v>6</v>
      </c>
      <c r="N65" s="231">
        <f t="shared" si="0"/>
        <v>1.2</v>
      </c>
      <c r="O65" s="155">
        <v>16</v>
      </c>
      <c r="P65" s="95">
        <v>16</v>
      </c>
      <c r="Q65" s="231">
        <f t="shared" si="20"/>
        <v>1</v>
      </c>
      <c r="R65" s="174">
        <v>20</v>
      </c>
      <c r="S65" s="170">
        <v>20</v>
      </c>
      <c r="T65" s="231">
        <f t="shared" si="18"/>
        <v>1</v>
      </c>
      <c r="U65" s="174">
        <v>16</v>
      </c>
      <c r="V65" s="170">
        <v>16</v>
      </c>
      <c r="W65" s="156">
        <f t="shared" si="2"/>
        <v>1</v>
      </c>
      <c r="X65" s="217">
        <f t="shared" si="3"/>
        <v>58</v>
      </c>
      <c r="Y65" s="155">
        <v>2</v>
      </c>
      <c r="Z65" s="206">
        <v>2</v>
      </c>
      <c r="AA65" s="97">
        <f t="shared" si="4"/>
        <v>1</v>
      </c>
      <c r="AB65" s="237">
        <f t="shared" si="5"/>
        <v>60</v>
      </c>
      <c r="AC65" s="158">
        <v>1</v>
      </c>
      <c r="AD65" s="158">
        <v>1</v>
      </c>
      <c r="AE65" s="160">
        <f t="shared" si="14"/>
        <v>20</v>
      </c>
      <c r="AF65" s="160">
        <f t="shared" si="15"/>
        <v>2</v>
      </c>
      <c r="AG65" s="160">
        <f t="shared" si="11"/>
        <v>22</v>
      </c>
      <c r="AH65" s="161">
        <f t="shared" si="10"/>
        <v>-18</v>
      </c>
      <c r="AI65" s="138"/>
    </row>
    <row r="66" spans="1:35" s="107" customFormat="1" ht="60.75" customHeight="1">
      <c r="A66" s="93" t="s">
        <v>111</v>
      </c>
      <c r="B66" s="93" t="s">
        <v>112</v>
      </c>
      <c r="C66" s="93" t="s">
        <v>126</v>
      </c>
      <c r="D66" s="93" t="s">
        <v>127</v>
      </c>
      <c r="E66" s="93" t="s">
        <v>128</v>
      </c>
      <c r="F66" s="228">
        <v>0</v>
      </c>
      <c r="G66" s="228">
        <f t="shared" si="19"/>
        <v>10</v>
      </c>
      <c r="H66" s="122" t="s">
        <v>35</v>
      </c>
      <c r="I66" s="123" t="s">
        <v>42</v>
      </c>
      <c r="J66" s="124" t="s">
        <v>37</v>
      </c>
      <c r="K66" s="75">
        <f>+Y66</f>
        <v>10</v>
      </c>
      <c r="L66" s="155">
        <v>1</v>
      </c>
      <c r="M66" s="95">
        <v>1</v>
      </c>
      <c r="N66" s="231">
        <f t="shared" si="0"/>
        <v>1</v>
      </c>
      <c r="O66" s="155">
        <v>4</v>
      </c>
      <c r="P66" s="95">
        <v>4</v>
      </c>
      <c r="Q66" s="231">
        <f t="shared" si="20"/>
        <v>1</v>
      </c>
      <c r="R66" s="174">
        <v>7</v>
      </c>
      <c r="S66" s="170">
        <v>7</v>
      </c>
      <c r="T66" s="231">
        <f t="shared" si="18"/>
        <v>1</v>
      </c>
      <c r="U66" s="174">
        <v>9</v>
      </c>
      <c r="V66" s="170">
        <v>9</v>
      </c>
      <c r="W66" s="156">
        <f t="shared" si="2"/>
        <v>1</v>
      </c>
      <c r="X66" s="217">
        <f>+V66</f>
        <v>9</v>
      </c>
      <c r="Y66" s="155">
        <v>10</v>
      </c>
      <c r="Z66" s="206">
        <v>9</v>
      </c>
      <c r="AA66" s="97">
        <f t="shared" si="4"/>
        <v>0.9</v>
      </c>
      <c r="AB66" s="237">
        <f t="shared" si="5"/>
        <v>18</v>
      </c>
      <c r="AC66" s="158">
        <v>0.9</v>
      </c>
      <c r="AD66" s="158">
        <v>0.9</v>
      </c>
      <c r="AE66" s="160">
        <f t="shared" si="14"/>
        <v>7</v>
      </c>
      <c r="AF66" s="160">
        <f t="shared" si="15"/>
        <v>10</v>
      </c>
      <c r="AH66" s="163">
        <f t="shared" si="10"/>
        <v>3</v>
      </c>
      <c r="AI66" s="138"/>
    </row>
    <row r="67" spans="1:35" s="107" customFormat="1" ht="51">
      <c r="A67" s="93" t="s">
        <v>111</v>
      </c>
      <c r="B67" s="93" t="s">
        <v>112</v>
      </c>
      <c r="C67" s="93" t="s">
        <v>126</v>
      </c>
      <c r="D67" s="93" t="s">
        <v>129</v>
      </c>
      <c r="E67" s="93" t="s">
        <v>130</v>
      </c>
      <c r="F67" s="228">
        <v>0</v>
      </c>
      <c r="G67" s="228">
        <f t="shared" si="19"/>
        <v>9</v>
      </c>
      <c r="H67" s="122" t="s">
        <v>35</v>
      </c>
      <c r="I67" s="123" t="s">
        <v>67</v>
      </c>
      <c r="J67" s="124" t="s">
        <v>37</v>
      </c>
      <c r="K67" s="75">
        <v>9</v>
      </c>
      <c r="L67" s="155">
        <v>7</v>
      </c>
      <c r="M67" s="95">
        <v>8</v>
      </c>
      <c r="N67" s="231">
        <f t="shared" si="0"/>
        <v>1.1428571428571428</v>
      </c>
      <c r="O67" s="155">
        <v>9</v>
      </c>
      <c r="P67" s="95">
        <v>9</v>
      </c>
      <c r="Q67" s="231">
        <f t="shared" si="20"/>
        <v>1</v>
      </c>
      <c r="R67" s="174">
        <v>9</v>
      </c>
      <c r="S67" s="170">
        <v>9</v>
      </c>
      <c r="T67" s="231">
        <f t="shared" si="18"/>
        <v>1</v>
      </c>
      <c r="U67" s="174">
        <v>9</v>
      </c>
      <c r="V67" s="170">
        <v>9</v>
      </c>
      <c r="W67" s="156">
        <f t="shared" si="2"/>
        <v>1</v>
      </c>
      <c r="X67" s="156"/>
      <c r="Y67" s="155">
        <v>9</v>
      </c>
      <c r="Z67" s="206">
        <v>9</v>
      </c>
      <c r="AA67" s="97">
        <f t="shared" si="4"/>
        <v>1</v>
      </c>
      <c r="AB67" s="237">
        <f t="shared" si="5"/>
        <v>9</v>
      </c>
      <c r="AC67" s="158">
        <v>1.0233000000000001</v>
      </c>
      <c r="AD67" s="158">
        <v>1.0233000000000001</v>
      </c>
      <c r="AE67" s="107">
        <f t="shared" si="14"/>
        <v>9</v>
      </c>
      <c r="AF67" s="107">
        <f t="shared" si="15"/>
        <v>9</v>
      </c>
      <c r="AH67" s="164">
        <f t="shared" si="10"/>
        <v>0</v>
      </c>
      <c r="AI67" s="138"/>
    </row>
    <row r="68" spans="1:35" s="107" customFormat="1" ht="51">
      <c r="A68" s="93" t="s">
        <v>111</v>
      </c>
      <c r="B68" s="93" t="s">
        <v>112</v>
      </c>
      <c r="C68" s="93" t="s">
        <v>126</v>
      </c>
      <c r="D68" s="93" t="s">
        <v>131</v>
      </c>
      <c r="E68" s="247" t="s">
        <v>132</v>
      </c>
      <c r="F68" s="256">
        <v>27093</v>
      </c>
      <c r="G68" s="256">
        <f>+K68+K69+K70+K71+K72</f>
        <v>152716</v>
      </c>
      <c r="H68" s="122" t="s">
        <v>35</v>
      </c>
      <c r="I68" s="123" t="s">
        <v>36</v>
      </c>
      <c r="J68" s="124" t="s">
        <v>37</v>
      </c>
      <c r="K68" s="75">
        <f t="shared" ref="K68:K73" si="21">+M68+P68+S68+U68+Y68</f>
        <v>84</v>
      </c>
      <c r="L68" s="155">
        <v>2</v>
      </c>
      <c r="M68" s="95">
        <v>2</v>
      </c>
      <c r="N68" s="231">
        <f t="shared" si="0"/>
        <v>1</v>
      </c>
      <c r="O68" s="155">
        <v>27</v>
      </c>
      <c r="P68" s="95">
        <v>27</v>
      </c>
      <c r="Q68" s="231">
        <f t="shared" si="20"/>
        <v>1</v>
      </c>
      <c r="R68" s="174">
        <v>31</v>
      </c>
      <c r="S68" s="170">
        <v>31</v>
      </c>
      <c r="T68" s="231">
        <f t="shared" si="18"/>
        <v>1</v>
      </c>
      <c r="U68" s="174">
        <v>22</v>
      </c>
      <c r="V68" s="170">
        <v>22</v>
      </c>
      <c r="W68" s="156">
        <f t="shared" si="2"/>
        <v>1</v>
      </c>
      <c r="X68" s="217">
        <f t="shared" si="3"/>
        <v>82</v>
      </c>
      <c r="Y68" s="155">
        <v>2</v>
      </c>
      <c r="Z68" s="206">
        <v>2</v>
      </c>
      <c r="AA68" s="97">
        <f t="shared" si="4"/>
        <v>1</v>
      </c>
      <c r="AB68" s="237">
        <f t="shared" si="5"/>
        <v>84</v>
      </c>
      <c r="AC68" s="158">
        <v>1</v>
      </c>
      <c r="AD68" s="158">
        <v>1</v>
      </c>
      <c r="AE68" s="165">
        <f t="shared" si="14"/>
        <v>31</v>
      </c>
      <c r="AF68" s="165">
        <f t="shared" si="15"/>
        <v>2</v>
      </c>
      <c r="AG68" s="165">
        <f t="shared" si="11"/>
        <v>33</v>
      </c>
      <c r="AH68" s="166">
        <f t="shared" si="10"/>
        <v>-29</v>
      </c>
      <c r="AI68" s="138"/>
    </row>
    <row r="69" spans="1:35" s="107" customFormat="1" ht="51">
      <c r="A69" s="93" t="s">
        <v>111</v>
      </c>
      <c r="B69" s="93" t="s">
        <v>112</v>
      </c>
      <c r="C69" s="93" t="s">
        <v>126</v>
      </c>
      <c r="D69" s="93" t="s">
        <v>131</v>
      </c>
      <c r="E69" s="248"/>
      <c r="F69" s="256"/>
      <c r="G69" s="256"/>
      <c r="H69" s="126" t="s">
        <v>39</v>
      </c>
      <c r="I69" s="123" t="s">
        <v>36</v>
      </c>
      <c r="J69" s="124" t="s">
        <v>37</v>
      </c>
      <c r="K69" s="75">
        <f t="shared" si="21"/>
        <v>87693</v>
      </c>
      <c r="L69" s="155">
        <v>13635</v>
      </c>
      <c r="M69" s="95">
        <v>14968</v>
      </c>
      <c r="N69" s="231">
        <f t="shared" si="0"/>
        <v>1.0977631096442977</v>
      </c>
      <c r="O69" s="155">
        <v>18779</v>
      </c>
      <c r="P69" s="95">
        <v>25128</v>
      </c>
      <c r="Q69" s="231">
        <f t="shared" si="20"/>
        <v>1.3380904201501678</v>
      </c>
      <c r="R69" s="174">
        <v>24100</v>
      </c>
      <c r="S69" s="170">
        <v>23383</v>
      </c>
      <c r="T69" s="231">
        <f t="shared" si="18"/>
        <v>0.97024896265560168</v>
      </c>
      <c r="U69" s="174">
        <v>22080</v>
      </c>
      <c r="V69" s="170">
        <v>25557</v>
      </c>
      <c r="W69" s="156">
        <f t="shared" si="2"/>
        <v>1.1574728260869565</v>
      </c>
      <c r="X69" s="217">
        <f t="shared" si="3"/>
        <v>89036</v>
      </c>
      <c r="Y69" s="155">
        <v>2134</v>
      </c>
      <c r="Z69" s="206">
        <v>2583</v>
      </c>
      <c r="AA69" s="97">
        <f t="shared" si="4"/>
        <v>1.2104029990627929</v>
      </c>
      <c r="AB69" s="237">
        <f t="shared" si="5"/>
        <v>91619</v>
      </c>
      <c r="AC69" s="158">
        <v>1.0048999999999999</v>
      </c>
      <c r="AD69" s="158">
        <v>1.0048999999999999</v>
      </c>
      <c r="AE69" s="165">
        <f t="shared" si="14"/>
        <v>23383</v>
      </c>
      <c r="AF69" s="165">
        <f t="shared" si="15"/>
        <v>2134</v>
      </c>
      <c r="AG69" s="165">
        <f t="shared" ref="AG69:AG73" si="22">+AE69+AF69</f>
        <v>25517</v>
      </c>
      <c r="AH69" s="166">
        <f t="shared" si="10"/>
        <v>-21249</v>
      </c>
      <c r="AI69" s="138"/>
    </row>
    <row r="70" spans="1:35" s="107" customFormat="1" ht="51">
      <c r="A70" s="93" t="s">
        <v>111</v>
      </c>
      <c r="B70" s="93" t="s">
        <v>112</v>
      </c>
      <c r="C70" s="93" t="s">
        <v>126</v>
      </c>
      <c r="D70" s="93" t="s">
        <v>131</v>
      </c>
      <c r="E70" s="248"/>
      <c r="F70" s="256"/>
      <c r="G70" s="256"/>
      <c r="H70" s="128" t="s">
        <v>60</v>
      </c>
      <c r="I70" s="123" t="s">
        <v>36</v>
      </c>
      <c r="J70" s="124" t="s">
        <v>37</v>
      </c>
      <c r="K70" s="75">
        <f t="shared" si="21"/>
        <v>6204</v>
      </c>
      <c r="L70" s="155">
        <v>356</v>
      </c>
      <c r="M70" s="95">
        <v>984</v>
      </c>
      <c r="N70" s="231">
        <f t="shared" si="0"/>
        <v>2.7640449438202248</v>
      </c>
      <c r="O70" s="155">
        <v>456</v>
      </c>
      <c r="P70" s="95">
        <v>1922</v>
      </c>
      <c r="Q70" s="231">
        <f t="shared" si="20"/>
        <v>4.2149122807017543</v>
      </c>
      <c r="R70" s="174">
        <v>1700</v>
      </c>
      <c r="S70" s="170">
        <v>1912</v>
      </c>
      <c r="T70" s="231">
        <f t="shared" si="18"/>
        <v>1.1247058823529412</v>
      </c>
      <c r="U70" s="174">
        <v>1100</v>
      </c>
      <c r="V70" s="170">
        <v>2146</v>
      </c>
      <c r="W70" s="156">
        <f t="shared" si="2"/>
        <v>1.9509090909090909</v>
      </c>
      <c r="X70" s="217">
        <f t="shared" si="3"/>
        <v>6964</v>
      </c>
      <c r="Y70" s="155">
        <v>286</v>
      </c>
      <c r="Z70" s="206">
        <v>793</v>
      </c>
      <c r="AA70" s="97">
        <f t="shared" si="4"/>
        <v>2.7727272727272729</v>
      </c>
      <c r="AB70" s="237">
        <f t="shared" si="5"/>
        <v>7757</v>
      </c>
      <c r="AC70" s="158">
        <v>1.0699000000000001</v>
      </c>
      <c r="AD70" s="158">
        <v>1.0699000000000001</v>
      </c>
      <c r="AE70" s="165">
        <f t="shared" si="14"/>
        <v>1912</v>
      </c>
      <c r="AF70" s="165">
        <f t="shared" si="15"/>
        <v>286</v>
      </c>
      <c r="AG70" s="165">
        <f t="shared" si="22"/>
        <v>2198</v>
      </c>
      <c r="AH70" s="166">
        <f t="shared" si="10"/>
        <v>-1626</v>
      </c>
      <c r="AI70" s="138"/>
    </row>
    <row r="71" spans="1:35" s="107" customFormat="1" ht="51">
      <c r="A71" s="93" t="s">
        <v>111</v>
      </c>
      <c r="B71" s="93" t="s">
        <v>112</v>
      </c>
      <c r="C71" s="93" t="s">
        <v>126</v>
      </c>
      <c r="D71" s="93" t="s">
        <v>131</v>
      </c>
      <c r="E71" s="248"/>
      <c r="F71" s="256"/>
      <c r="G71" s="256"/>
      <c r="H71" s="129" t="s">
        <v>66</v>
      </c>
      <c r="I71" s="123" t="s">
        <v>36</v>
      </c>
      <c r="J71" s="124" t="s">
        <v>37</v>
      </c>
      <c r="K71" s="75">
        <f t="shared" si="21"/>
        <v>56506</v>
      </c>
      <c r="L71" s="155">
        <v>3981</v>
      </c>
      <c r="M71" s="95">
        <v>5203</v>
      </c>
      <c r="N71" s="231">
        <f t="shared" si="0"/>
        <v>1.3069580507410199</v>
      </c>
      <c r="O71" s="155">
        <v>13926</v>
      </c>
      <c r="P71" s="95">
        <v>13390</v>
      </c>
      <c r="Q71" s="231">
        <f t="shared" si="20"/>
        <v>0.96151084302743073</v>
      </c>
      <c r="R71" s="174">
        <v>15852</v>
      </c>
      <c r="S71" s="170">
        <v>15432</v>
      </c>
      <c r="T71" s="231">
        <f t="shared" si="18"/>
        <v>0.97350492051476156</v>
      </c>
      <c r="U71" s="174">
        <v>16067</v>
      </c>
      <c r="V71" s="170">
        <v>18178</v>
      </c>
      <c r="W71" s="156">
        <f t="shared" ref="W71:W95" si="23">+V71/U71</f>
        <v>1.1313873156158587</v>
      </c>
      <c r="X71" s="217">
        <f t="shared" ref="X71:X90" si="24">+V71+S71+P71+M71</f>
        <v>52203</v>
      </c>
      <c r="Y71" s="155">
        <v>6414</v>
      </c>
      <c r="Z71" s="206">
        <v>2572</v>
      </c>
      <c r="AA71" s="97">
        <f t="shared" ref="AA71:AA95" si="25">+Z71/Y71</f>
        <v>0.40099781727471157</v>
      </c>
      <c r="AB71" s="237">
        <f t="shared" ref="AB71:AB94" si="26">+X71+Z71</f>
        <v>54775</v>
      </c>
      <c r="AC71" s="158">
        <v>0.94450000000000001</v>
      </c>
      <c r="AD71" s="158">
        <v>0.9345</v>
      </c>
      <c r="AE71" s="165">
        <f t="shared" si="14"/>
        <v>15432</v>
      </c>
      <c r="AF71" s="165">
        <f t="shared" si="15"/>
        <v>6414</v>
      </c>
      <c r="AG71" s="165">
        <f t="shared" si="22"/>
        <v>21846</v>
      </c>
      <c r="AH71" s="166">
        <f t="shared" si="10"/>
        <v>-9018</v>
      </c>
      <c r="AI71" s="138"/>
    </row>
    <row r="72" spans="1:35" s="107" customFormat="1" ht="51">
      <c r="A72" s="93" t="s">
        <v>111</v>
      </c>
      <c r="B72" s="93" t="s">
        <v>112</v>
      </c>
      <c r="C72" s="93" t="s">
        <v>126</v>
      </c>
      <c r="D72" s="93" t="s">
        <v>131</v>
      </c>
      <c r="E72" s="249"/>
      <c r="F72" s="256"/>
      <c r="G72" s="256"/>
      <c r="H72" s="127" t="s">
        <v>59</v>
      </c>
      <c r="I72" s="123" t="s">
        <v>36</v>
      </c>
      <c r="J72" s="124" t="s">
        <v>37</v>
      </c>
      <c r="K72" s="75">
        <f t="shared" si="21"/>
        <v>2229</v>
      </c>
      <c r="L72" s="155">
        <v>600</v>
      </c>
      <c r="M72" s="95">
        <v>711</v>
      </c>
      <c r="N72" s="231">
        <f t="shared" si="0"/>
        <v>1.1850000000000001</v>
      </c>
      <c r="O72" s="155">
        <v>421</v>
      </c>
      <c r="P72" s="95">
        <v>423</v>
      </c>
      <c r="Q72" s="231">
        <f t="shared" si="20"/>
        <v>1.004750593824228</v>
      </c>
      <c r="R72" s="174">
        <v>588</v>
      </c>
      <c r="S72" s="170">
        <v>588</v>
      </c>
      <c r="T72" s="231">
        <f t="shared" si="18"/>
        <v>1</v>
      </c>
      <c r="U72" s="174">
        <v>464</v>
      </c>
      <c r="V72" s="170">
        <v>464</v>
      </c>
      <c r="W72" s="156">
        <f t="shared" si="23"/>
        <v>1</v>
      </c>
      <c r="X72" s="217">
        <f t="shared" si="24"/>
        <v>2186</v>
      </c>
      <c r="Y72" s="155">
        <v>43</v>
      </c>
      <c r="Z72" s="206">
        <v>45</v>
      </c>
      <c r="AA72" s="97">
        <f t="shared" si="25"/>
        <v>1.0465116279069768</v>
      </c>
      <c r="AB72" s="237">
        <f t="shared" si="26"/>
        <v>2231</v>
      </c>
      <c r="AC72" s="158">
        <v>1.0008999999999999</v>
      </c>
      <c r="AD72" s="158">
        <v>1.0008999999999999</v>
      </c>
      <c r="AE72" s="165">
        <f t="shared" si="14"/>
        <v>588</v>
      </c>
      <c r="AF72" s="165">
        <f t="shared" si="15"/>
        <v>43</v>
      </c>
      <c r="AG72" s="165">
        <f t="shared" si="22"/>
        <v>631</v>
      </c>
      <c r="AH72" s="166">
        <f t="shared" si="10"/>
        <v>-545</v>
      </c>
      <c r="AI72" s="138"/>
    </row>
    <row r="73" spans="1:35" s="107" customFormat="1" ht="51">
      <c r="A73" s="93" t="s">
        <v>111</v>
      </c>
      <c r="B73" s="93" t="s">
        <v>112</v>
      </c>
      <c r="C73" s="93" t="s">
        <v>133</v>
      </c>
      <c r="D73" s="93" t="s">
        <v>134</v>
      </c>
      <c r="E73" s="93" t="s">
        <v>135</v>
      </c>
      <c r="F73" s="228">
        <v>0</v>
      </c>
      <c r="G73" s="228">
        <f>+K73</f>
        <v>1700000</v>
      </c>
      <c r="H73" s="131" t="s">
        <v>75</v>
      </c>
      <c r="I73" s="123" t="s">
        <v>36</v>
      </c>
      <c r="J73" s="124" t="s">
        <v>37</v>
      </c>
      <c r="K73" s="75">
        <f t="shared" si="21"/>
        <v>1700000</v>
      </c>
      <c r="L73" s="155">
        <v>0</v>
      </c>
      <c r="M73" s="95">
        <v>0</v>
      </c>
      <c r="N73" s="231" t="s">
        <v>49</v>
      </c>
      <c r="O73" s="174">
        <v>774300</v>
      </c>
      <c r="P73" s="95">
        <v>789531</v>
      </c>
      <c r="Q73" s="231">
        <f t="shared" si="20"/>
        <v>1.0196706702828362</v>
      </c>
      <c r="R73" s="174">
        <v>683485</v>
      </c>
      <c r="S73" s="170">
        <v>683485</v>
      </c>
      <c r="T73" s="231">
        <f t="shared" si="18"/>
        <v>1</v>
      </c>
      <c r="U73" s="174">
        <v>173434</v>
      </c>
      <c r="V73" s="170">
        <v>173434</v>
      </c>
      <c r="W73" s="156">
        <f t="shared" si="23"/>
        <v>1</v>
      </c>
      <c r="X73" s="217">
        <f t="shared" si="24"/>
        <v>1646450</v>
      </c>
      <c r="Y73" s="174">
        <v>53550</v>
      </c>
      <c r="Z73" s="206">
        <v>84281</v>
      </c>
      <c r="AA73" s="97">
        <f t="shared" si="25"/>
        <v>1.573874883286648</v>
      </c>
      <c r="AB73" s="237">
        <f t="shared" si="26"/>
        <v>1730731</v>
      </c>
      <c r="AC73" s="158">
        <v>1.0181</v>
      </c>
      <c r="AD73" s="159">
        <v>1.0181</v>
      </c>
      <c r="AE73" s="160">
        <f t="shared" si="14"/>
        <v>683485</v>
      </c>
      <c r="AF73" s="160">
        <f t="shared" si="15"/>
        <v>53550</v>
      </c>
      <c r="AG73" s="160">
        <f t="shared" si="22"/>
        <v>737035</v>
      </c>
      <c r="AH73" s="161">
        <f t="shared" si="10"/>
        <v>-629935</v>
      </c>
      <c r="AI73" s="138"/>
    </row>
    <row r="74" spans="1:35" s="107" customFormat="1" ht="51" hidden="1">
      <c r="A74" s="93" t="s">
        <v>136</v>
      </c>
      <c r="B74" s="93" t="s">
        <v>137</v>
      </c>
      <c r="C74" s="93" t="s">
        <v>138</v>
      </c>
      <c r="D74" s="93" t="s">
        <v>139</v>
      </c>
      <c r="E74" s="93" t="s">
        <v>203</v>
      </c>
      <c r="F74" s="254">
        <v>0.44</v>
      </c>
      <c r="G74" s="254">
        <f>+AVERAGE(K74,K75,K76,K77,K78,K79,K80)</f>
        <v>0.12857142857142859</v>
      </c>
      <c r="H74" s="122" t="s">
        <v>35</v>
      </c>
      <c r="I74" s="123" t="s">
        <v>42</v>
      </c>
      <c r="J74" s="124" t="s">
        <v>37</v>
      </c>
      <c r="K74" s="97">
        <f t="shared" ref="K74:K80" si="27">+Y74</f>
        <v>0.9</v>
      </c>
      <c r="L74" s="175">
        <v>0.2</v>
      </c>
      <c r="M74" s="176">
        <v>0.2</v>
      </c>
      <c r="N74" s="231">
        <f t="shared" si="0"/>
        <v>1</v>
      </c>
      <c r="O74" s="175">
        <v>0.4</v>
      </c>
      <c r="P74" s="189">
        <v>0.38829999999999998</v>
      </c>
      <c r="Q74" s="231">
        <f t="shared" si="20"/>
        <v>0.97074999999999989</v>
      </c>
      <c r="R74" s="175">
        <v>0.6</v>
      </c>
      <c r="S74" s="176">
        <v>0.6</v>
      </c>
      <c r="T74" s="231">
        <f t="shared" si="18"/>
        <v>1</v>
      </c>
      <c r="U74" s="175">
        <v>0.85</v>
      </c>
      <c r="V74" s="176">
        <v>0</v>
      </c>
      <c r="W74" s="156">
        <f t="shared" si="23"/>
        <v>0</v>
      </c>
      <c r="X74" s="156"/>
      <c r="Y74" s="175">
        <v>0.9</v>
      </c>
      <c r="Z74" s="206"/>
      <c r="AA74" s="97">
        <f t="shared" si="25"/>
        <v>0</v>
      </c>
      <c r="AB74" s="237">
        <f t="shared" si="26"/>
        <v>0</v>
      </c>
      <c r="AC74" s="158">
        <v>1</v>
      </c>
      <c r="AD74" s="158">
        <v>0.66669999999999996</v>
      </c>
      <c r="AE74" s="160">
        <f t="shared" si="14"/>
        <v>0.6</v>
      </c>
      <c r="AF74" s="160">
        <f t="shared" si="15"/>
        <v>0.9</v>
      </c>
      <c r="AH74" s="138">
        <f t="shared" ref="AH74:AH80" si="28">+AF74-AE74</f>
        <v>0.30000000000000004</v>
      </c>
      <c r="AI74" s="138"/>
    </row>
    <row r="75" spans="1:35" s="107" customFormat="1" ht="51" hidden="1">
      <c r="A75" s="93" t="s">
        <v>136</v>
      </c>
      <c r="B75" s="93" t="s">
        <v>137</v>
      </c>
      <c r="C75" s="93" t="s">
        <v>138</v>
      </c>
      <c r="D75" s="93" t="s">
        <v>139</v>
      </c>
      <c r="E75" s="93" t="s">
        <v>203</v>
      </c>
      <c r="F75" s="255"/>
      <c r="G75" s="255"/>
      <c r="H75" s="126" t="s">
        <v>39</v>
      </c>
      <c r="I75" s="123" t="s">
        <v>42</v>
      </c>
      <c r="J75" s="124" t="s">
        <v>37</v>
      </c>
      <c r="K75" s="97">
        <f t="shared" si="27"/>
        <v>0</v>
      </c>
      <c r="L75" s="175">
        <v>0.85</v>
      </c>
      <c r="M75" s="176">
        <v>0.85</v>
      </c>
      <c r="N75" s="231">
        <f t="shared" si="0"/>
        <v>1</v>
      </c>
      <c r="O75" s="175">
        <v>0.87</v>
      </c>
      <c r="P75" s="176">
        <v>1</v>
      </c>
      <c r="Q75" s="231">
        <f t="shared" si="20"/>
        <v>1.1494252873563218</v>
      </c>
      <c r="R75" s="175">
        <v>0.88</v>
      </c>
      <c r="S75" s="176">
        <v>0.89</v>
      </c>
      <c r="T75" s="231">
        <f t="shared" si="18"/>
        <v>1.0113636363636365</v>
      </c>
      <c r="U75" s="175">
        <v>0</v>
      </c>
      <c r="V75" s="176">
        <v>0</v>
      </c>
      <c r="W75" s="156" t="s">
        <v>49</v>
      </c>
      <c r="X75" s="156"/>
      <c r="Y75" s="175">
        <v>0</v>
      </c>
      <c r="Z75" s="206"/>
      <c r="AA75" s="97" t="e">
        <f t="shared" si="25"/>
        <v>#DIV/0!</v>
      </c>
      <c r="AB75" s="237">
        <f t="shared" si="26"/>
        <v>0</v>
      </c>
      <c r="AC75" s="158">
        <v>0</v>
      </c>
      <c r="AD75" s="158">
        <v>0.91669999999999996</v>
      </c>
      <c r="AE75" s="160">
        <f t="shared" si="14"/>
        <v>0.89</v>
      </c>
      <c r="AF75" s="160">
        <f t="shared" si="15"/>
        <v>0</v>
      </c>
      <c r="AH75" s="138">
        <f t="shared" si="28"/>
        <v>-0.89</v>
      </c>
      <c r="AI75" s="138"/>
    </row>
    <row r="76" spans="1:35" s="107" customFormat="1" ht="51" hidden="1">
      <c r="A76" s="93" t="s">
        <v>136</v>
      </c>
      <c r="B76" s="93" t="s">
        <v>137</v>
      </c>
      <c r="C76" s="93" t="s">
        <v>138</v>
      </c>
      <c r="D76" s="93" t="s">
        <v>139</v>
      </c>
      <c r="E76" s="93" t="s">
        <v>203</v>
      </c>
      <c r="F76" s="255"/>
      <c r="G76" s="255"/>
      <c r="H76" s="129" t="s">
        <v>66</v>
      </c>
      <c r="I76" s="123" t="s">
        <v>42</v>
      </c>
      <c r="J76" s="124" t="s">
        <v>37</v>
      </c>
      <c r="K76" s="97">
        <f t="shared" si="27"/>
        <v>0</v>
      </c>
      <c r="L76" s="175">
        <v>0.05</v>
      </c>
      <c r="M76" s="176">
        <v>0.05</v>
      </c>
      <c r="N76" s="231">
        <f t="shared" si="0"/>
        <v>1</v>
      </c>
      <c r="O76" s="175">
        <v>0.3</v>
      </c>
      <c r="P76" s="176">
        <v>0.35</v>
      </c>
      <c r="Q76" s="231">
        <v>1.2</v>
      </c>
      <c r="R76" s="175">
        <v>0.55000000000000004</v>
      </c>
      <c r="S76" s="176">
        <v>0.55000000000000004</v>
      </c>
      <c r="T76" s="231">
        <f t="shared" si="18"/>
        <v>1</v>
      </c>
      <c r="U76" s="175">
        <v>0</v>
      </c>
      <c r="V76" s="176">
        <v>0</v>
      </c>
      <c r="W76" s="156" t="s">
        <v>49</v>
      </c>
      <c r="X76" s="156"/>
      <c r="Y76" s="175">
        <v>0</v>
      </c>
      <c r="Z76" s="206"/>
      <c r="AA76" s="97" t="e">
        <f t="shared" si="25"/>
        <v>#DIV/0!</v>
      </c>
      <c r="AB76" s="237">
        <f t="shared" si="26"/>
        <v>0</v>
      </c>
      <c r="AC76" s="158">
        <v>1</v>
      </c>
      <c r="AD76" s="158">
        <v>0.61109999999999998</v>
      </c>
      <c r="AE76" s="160">
        <f t="shared" si="14"/>
        <v>0.55000000000000004</v>
      </c>
      <c r="AF76" s="160">
        <f t="shared" si="15"/>
        <v>0</v>
      </c>
      <c r="AH76" s="138">
        <f t="shared" si="28"/>
        <v>-0.55000000000000004</v>
      </c>
      <c r="AI76" s="138"/>
    </row>
    <row r="77" spans="1:35" s="107" customFormat="1" ht="51" hidden="1">
      <c r="A77" s="93" t="s">
        <v>136</v>
      </c>
      <c r="B77" s="93" t="s">
        <v>137</v>
      </c>
      <c r="C77" s="93" t="s">
        <v>138</v>
      </c>
      <c r="D77" s="93" t="s">
        <v>139</v>
      </c>
      <c r="E77" s="93" t="s">
        <v>203</v>
      </c>
      <c r="F77" s="255"/>
      <c r="G77" s="255"/>
      <c r="H77" s="131" t="s">
        <v>75</v>
      </c>
      <c r="I77" s="123" t="s">
        <v>42</v>
      </c>
      <c r="J77" s="124" t="s">
        <v>37</v>
      </c>
      <c r="K77" s="97">
        <f t="shared" si="27"/>
        <v>0</v>
      </c>
      <c r="L77" s="175">
        <v>0.1</v>
      </c>
      <c r="M77" s="176">
        <v>0.1</v>
      </c>
      <c r="N77" s="231">
        <f t="shared" si="0"/>
        <v>1</v>
      </c>
      <c r="O77" s="175">
        <v>0.4</v>
      </c>
      <c r="P77" s="176">
        <v>0.4</v>
      </c>
      <c r="Q77" s="231">
        <f>+P77/O77</f>
        <v>1</v>
      </c>
      <c r="R77" s="175">
        <v>0.7</v>
      </c>
      <c r="S77" s="189">
        <v>0.7</v>
      </c>
      <c r="T77" s="231">
        <f t="shared" si="18"/>
        <v>1</v>
      </c>
      <c r="U77" s="175">
        <v>0</v>
      </c>
      <c r="V77" s="176">
        <v>0</v>
      </c>
      <c r="W77" s="156" t="s">
        <v>49</v>
      </c>
      <c r="X77" s="156"/>
      <c r="Y77" s="175">
        <v>0</v>
      </c>
      <c r="Z77" s="206"/>
      <c r="AA77" s="97" t="e">
        <f t="shared" si="25"/>
        <v>#DIV/0!</v>
      </c>
      <c r="AB77" s="237">
        <f t="shared" si="26"/>
        <v>0</v>
      </c>
      <c r="AC77" s="158">
        <v>1</v>
      </c>
      <c r="AD77" s="158">
        <v>0.77780000000000005</v>
      </c>
      <c r="AE77" s="160">
        <f t="shared" si="14"/>
        <v>0.7</v>
      </c>
      <c r="AF77" s="160">
        <f t="shared" si="15"/>
        <v>0</v>
      </c>
      <c r="AH77" s="163">
        <f t="shared" si="28"/>
        <v>-0.7</v>
      </c>
      <c r="AI77" s="138"/>
    </row>
    <row r="78" spans="1:35" s="107" customFormat="1" ht="51" hidden="1">
      <c r="A78" s="93" t="s">
        <v>136</v>
      </c>
      <c r="B78" s="93" t="s">
        <v>137</v>
      </c>
      <c r="C78" s="93" t="s">
        <v>138</v>
      </c>
      <c r="D78" s="93" t="s">
        <v>139</v>
      </c>
      <c r="E78" s="93" t="s">
        <v>203</v>
      </c>
      <c r="F78" s="254"/>
      <c r="G78" s="254"/>
      <c r="H78" s="128" t="s">
        <v>60</v>
      </c>
      <c r="I78" s="123" t="s">
        <v>42</v>
      </c>
      <c r="J78" s="124" t="s">
        <v>37</v>
      </c>
      <c r="K78" s="97">
        <f t="shared" si="27"/>
        <v>0</v>
      </c>
      <c r="L78" s="175">
        <v>0.86</v>
      </c>
      <c r="M78" s="176">
        <v>0.82</v>
      </c>
      <c r="N78" s="231">
        <v>0.33329999999999999</v>
      </c>
      <c r="O78" s="175">
        <v>0.88</v>
      </c>
      <c r="P78" s="176">
        <v>0.92</v>
      </c>
      <c r="Q78" s="231">
        <v>1.6667000000000001</v>
      </c>
      <c r="R78" s="175">
        <v>0.89</v>
      </c>
      <c r="S78" s="176">
        <v>0.94</v>
      </c>
      <c r="T78" s="231">
        <f t="shared" si="18"/>
        <v>1.0561797752808988</v>
      </c>
      <c r="U78" s="175">
        <v>0</v>
      </c>
      <c r="V78" s="176">
        <v>0</v>
      </c>
      <c r="W78" s="156" t="s">
        <v>49</v>
      </c>
      <c r="X78" s="156"/>
      <c r="Y78" s="175">
        <v>0</v>
      </c>
      <c r="Z78" s="206"/>
      <c r="AA78" s="97" t="e">
        <f t="shared" si="25"/>
        <v>#DIV/0!</v>
      </c>
      <c r="AB78" s="237">
        <f t="shared" si="26"/>
        <v>0</v>
      </c>
      <c r="AC78" s="158">
        <v>0</v>
      </c>
      <c r="AD78" s="158">
        <v>1.4</v>
      </c>
      <c r="AE78" s="160">
        <f t="shared" si="14"/>
        <v>0.94</v>
      </c>
      <c r="AF78" s="160">
        <f t="shared" si="15"/>
        <v>0</v>
      </c>
      <c r="AH78" s="138">
        <f t="shared" si="28"/>
        <v>-0.94</v>
      </c>
      <c r="AI78" s="138"/>
    </row>
    <row r="79" spans="1:35" s="107" customFormat="1" ht="51" hidden="1">
      <c r="A79" s="93" t="s">
        <v>136</v>
      </c>
      <c r="B79" s="93" t="s">
        <v>137</v>
      </c>
      <c r="C79" s="93" t="s">
        <v>138</v>
      </c>
      <c r="D79" s="93" t="s">
        <v>139</v>
      </c>
      <c r="E79" s="93" t="s">
        <v>203</v>
      </c>
      <c r="F79" s="255"/>
      <c r="G79" s="255"/>
      <c r="H79" s="127" t="s">
        <v>59</v>
      </c>
      <c r="I79" s="123" t="s">
        <v>42</v>
      </c>
      <c r="J79" s="124" t="s">
        <v>37</v>
      </c>
      <c r="K79" s="198">
        <f t="shared" si="27"/>
        <v>0</v>
      </c>
      <c r="L79" s="175">
        <v>0.1</v>
      </c>
      <c r="M79" s="176">
        <v>0.1</v>
      </c>
      <c r="N79" s="231">
        <f t="shared" si="0"/>
        <v>1</v>
      </c>
      <c r="O79" s="175">
        <v>0.35</v>
      </c>
      <c r="P79" s="176">
        <v>0.35</v>
      </c>
      <c r="Q79" s="231">
        <f>+P79/O79</f>
        <v>1</v>
      </c>
      <c r="R79" s="175">
        <v>0.5</v>
      </c>
      <c r="S79" s="189">
        <v>0.5</v>
      </c>
      <c r="T79" s="231">
        <f t="shared" si="18"/>
        <v>1</v>
      </c>
      <c r="U79" s="175">
        <v>0</v>
      </c>
      <c r="V79" s="176">
        <v>0</v>
      </c>
      <c r="W79" s="156" t="s">
        <v>49</v>
      </c>
      <c r="X79" s="156"/>
      <c r="Y79" s="175">
        <v>0</v>
      </c>
      <c r="Z79" s="206"/>
      <c r="AA79" s="97" t="e">
        <f t="shared" si="25"/>
        <v>#DIV/0!</v>
      </c>
      <c r="AB79" s="237">
        <f t="shared" si="26"/>
        <v>0</v>
      </c>
      <c r="AC79" s="158">
        <v>1</v>
      </c>
      <c r="AD79" s="158">
        <v>0.55559999999999998</v>
      </c>
      <c r="AE79" s="160">
        <f t="shared" si="14"/>
        <v>0.5</v>
      </c>
      <c r="AF79" s="160">
        <f t="shared" si="15"/>
        <v>0</v>
      </c>
      <c r="AH79" s="138">
        <f t="shared" si="28"/>
        <v>-0.5</v>
      </c>
      <c r="AI79" s="138"/>
    </row>
    <row r="80" spans="1:35" s="107" customFormat="1" ht="51" hidden="1">
      <c r="A80" s="93" t="s">
        <v>136</v>
      </c>
      <c r="B80" s="93" t="s">
        <v>137</v>
      </c>
      <c r="C80" s="93" t="s">
        <v>138</v>
      </c>
      <c r="D80" s="93" t="s">
        <v>139</v>
      </c>
      <c r="E80" s="93" t="s">
        <v>203</v>
      </c>
      <c r="F80" s="255"/>
      <c r="G80" s="255"/>
      <c r="H80" s="133" t="s">
        <v>116</v>
      </c>
      <c r="I80" s="123" t="s">
        <v>42</v>
      </c>
      <c r="J80" s="124" t="s">
        <v>37</v>
      </c>
      <c r="K80" s="97">
        <f t="shared" si="27"/>
        <v>0</v>
      </c>
      <c r="L80" s="175">
        <v>0.8</v>
      </c>
      <c r="M80" s="176">
        <v>0.7</v>
      </c>
      <c r="N80" s="231">
        <f t="shared" si="0"/>
        <v>0.87499999999999989</v>
      </c>
      <c r="O80" s="175">
        <v>0.83</v>
      </c>
      <c r="P80" s="179">
        <v>0.80189999999999995</v>
      </c>
      <c r="Q80" s="231">
        <v>0.78380000000000005</v>
      </c>
      <c r="R80" s="175">
        <v>0.85</v>
      </c>
      <c r="S80" s="189">
        <v>0.84899999999999998</v>
      </c>
      <c r="T80" s="231">
        <f t="shared" si="18"/>
        <v>0.99882352941176467</v>
      </c>
      <c r="U80" s="175">
        <v>0</v>
      </c>
      <c r="V80" s="176">
        <v>0</v>
      </c>
      <c r="W80" s="156" t="s">
        <v>49</v>
      </c>
      <c r="X80" s="156"/>
      <c r="Y80" s="175">
        <v>0</v>
      </c>
      <c r="Z80" s="206"/>
      <c r="AA80" s="97" t="e">
        <f t="shared" si="25"/>
        <v>#DIV/0!</v>
      </c>
      <c r="AB80" s="237">
        <f t="shared" si="26"/>
        <v>0</v>
      </c>
      <c r="AC80" s="158">
        <v>0</v>
      </c>
      <c r="AD80" s="158">
        <v>0.64080000000000004</v>
      </c>
      <c r="AE80" s="160">
        <f t="shared" si="14"/>
        <v>0.84899999999999998</v>
      </c>
      <c r="AF80" s="160">
        <f t="shared" si="15"/>
        <v>0</v>
      </c>
      <c r="AH80" s="138">
        <f t="shared" si="28"/>
        <v>-0.84899999999999998</v>
      </c>
      <c r="AI80" s="138"/>
    </row>
    <row r="81" spans="1:35" s="107" customFormat="1" ht="38.25">
      <c r="A81" s="93" t="s">
        <v>136</v>
      </c>
      <c r="B81" s="93" t="s">
        <v>137</v>
      </c>
      <c r="C81" s="93" t="s">
        <v>138</v>
      </c>
      <c r="D81" s="93" t="s">
        <v>139</v>
      </c>
      <c r="E81" s="93" t="s">
        <v>204</v>
      </c>
      <c r="F81" s="254">
        <v>0</v>
      </c>
      <c r="G81" s="254">
        <v>1</v>
      </c>
      <c r="H81" s="122" t="s">
        <v>35</v>
      </c>
      <c r="I81" s="123" t="s">
        <v>67</v>
      </c>
      <c r="J81" s="124" t="s">
        <v>37</v>
      </c>
      <c r="K81" s="97">
        <f>+Y81</f>
        <v>1</v>
      </c>
      <c r="L81" s="175">
        <v>0</v>
      </c>
      <c r="M81" s="176">
        <v>0</v>
      </c>
      <c r="N81" s="231" t="s">
        <v>49</v>
      </c>
      <c r="O81" s="175">
        <v>0</v>
      </c>
      <c r="P81" s="189">
        <v>0</v>
      </c>
      <c r="Q81" s="231" t="s">
        <v>49</v>
      </c>
      <c r="R81" s="175">
        <v>0</v>
      </c>
      <c r="S81" s="176">
        <v>0</v>
      </c>
      <c r="T81" s="231" t="s">
        <v>49</v>
      </c>
      <c r="U81" s="175">
        <v>1</v>
      </c>
      <c r="V81" s="189">
        <v>1</v>
      </c>
      <c r="W81" s="156">
        <f t="shared" si="23"/>
        <v>1</v>
      </c>
      <c r="X81" s="156"/>
      <c r="Y81" s="175">
        <v>1</v>
      </c>
      <c r="Z81" s="176">
        <v>1</v>
      </c>
      <c r="AA81" s="97">
        <f t="shared" si="25"/>
        <v>1</v>
      </c>
      <c r="AB81" s="97">
        <f t="shared" si="26"/>
        <v>1</v>
      </c>
      <c r="AC81" s="158">
        <v>1</v>
      </c>
      <c r="AD81" s="158">
        <v>1</v>
      </c>
      <c r="AE81" s="160">
        <f t="shared" ref="AE81:AE87" si="29">+S81</f>
        <v>0</v>
      </c>
      <c r="AF81" s="160">
        <f t="shared" ref="AF81:AF87" si="30">+Y81</f>
        <v>1</v>
      </c>
      <c r="AH81" s="138">
        <f t="shared" ref="AH81:AH87" si="31">+AF81-AE81</f>
        <v>1</v>
      </c>
      <c r="AI81" s="138"/>
    </row>
    <row r="82" spans="1:35" s="107" customFormat="1" ht="38.25">
      <c r="A82" s="93" t="s">
        <v>136</v>
      </c>
      <c r="B82" s="93" t="s">
        <v>137</v>
      </c>
      <c r="C82" s="93" t="s">
        <v>138</v>
      </c>
      <c r="D82" s="93" t="s">
        <v>139</v>
      </c>
      <c r="E82" s="93" t="s">
        <v>204</v>
      </c>
      <c r="F82" s="255"/>
      <c r="G82" s="255"/>
      <c r="H82" s="126" t="s">
        <v>39</v>
      </c>
      <c r="I82" s="123" t="s">
        <v>67</v>
      </c>
      <c r="J82" s="124" t="s">
        <v>37</v>
      </c>
      <c r="K82" s="97">
        <f t="shared" ref="K82:K87" si="32">+Y82</f>
        <v>1</v>
      </c>
      <c r="L82" s="175">
        <v>0</v>
      </c>
      <c r="M82" s="176">
        <v>0</v>
      </c>
      <c r="N82" s="231" t="s">
        <v>49</v>
      </c>
      <c r="O82" s="175">
        <v>0</v>
      </c>
      <c r="P82" s="176">
        <v>0</v>
      </c>
      <c r="Q82" s="231" t="s">
        <v>49</v>
      </c>
      <c r="R82" s="175">
        <v>0</v>
      </c>
      <c r="S82" s="176">
        <v>0</v>
      </c>
      <c r="T82" s="231" t="s">
        <v>49</v>
      </c>
      <c r="U82" s="175">
        <v>1</v>
      </c>
      <c r="V82" s="189">
        <v>0.83199999999999996</v>
      </c>
      <c r="W82" s="156">
        <f t="shared" si="23"/>
        <v>0.83199999999999996</v>
      </c>
      <c r="X82" s="156"/>
      <c r="Y82" s="175">
        <v>1</v>
      </c>
      <c r="Z82" s="176">
        <v>1</v>
      </c>
      <c r="AA82" s="97">
        <f t="shared" si="25"/>
        <v>1</v>
      </c>
      <c r="AB82" s="97">
        <f t="shared" si="26"/>
        <v>1</v>
      </c>
      <c r="AC82" s="158">
        <v>0.91669999999999996</v>
      </c>
      <c r="AD82" s="158">
        <v>0.91669999999999996</v>
      </c>
      <c r="AE82" s="160">
        <f t="shared" si="29"/>
        <v>0</v>
      </c>
      <c r="AF82" s="160">
        <f t="shared" si="30"/>
        <v>1</v>
      </c>
      <c r="AH82" s="138">
        <f t="shared" si="31"/>
        <v>1</v>
      </c>
      <c r="AI82" s="138"/>
    </row>
    <row r="83" spans="1:35" s="107" customFormat="1" ht="38.25">
      <c r="A83" s="93" t="s">
        <v>136</v>
      </c>
      <c r="B83" s="93" t="s">
        <v>137</v>
      </c>
      <c r="C83" s="93" t="s">
        <v>138</v>
      </c>
      <c r="D83" s="93" t="s">
        <v>139</v>
      </c>
      <c r="E83" s="93" t="s">
        <v>204</v>
      </c>
      <c r="F83" s="255"/>
      <c r="G83" s="255"/>
      <c r="H83" s="129" t="s">
        <v>66</v>
      </c>
      <c r="I83" s="123" t="s">
        <v>67</v>
      </c>
      <c r="J83" s="124" t="s">
        <v>37</v>
      </c>
      <c r="K83" s="97">
        <f t="shared" si="32"/>
        <v>1</v>
      </c>
      <c r="L83" s="175">
        <v>0</v>
      </c>
      <c r="M83" s="176">
        <v>0</v>
      </c>
      <c r="N83" s="231" t="s">
        <v>49</v>
      </c>
      <c r="O83" s="175">
        <v>0</v>
      </c>
      <c r="P83" s="176">
        <v>0</v>
      </c>
      <c r="Q83" s="231" t="s">
        <v>49</v>
      </c>
      <c r="R83" s="175">
        <v>0</v>
      </c>
      <c r="S83" s="176">
        <v>0</v>
      </c>
      <c r="T83" s="231" t="s">
        <v>49</v>
      </c>
      <c r="U83" s="175">
        <v>1</v>
      </c>
      <c r="V83" s="176">
        <v>1</v>
      </c>
      <c r="W83" s="156">
        <f t="shared" si="23"/>
        <v>1</v>
      </c>
      <c r="X83" s="156"/>
      <c r="Y83" s="175">
        <v>1</v>
      </c>
      <c r="Z83" s="176">
        <v>1</v>
      </c>
      <c r="AA83" s="97">
        <f t="shared" si="25"/>
        <v>1</v>
      </c>
      <c r="AB83" s="97">
        <f t="shared" si="26"/>
        <v>1</v>
      </c>
      <c r="AC83" s="158">
        <v>1</v>
      </c>
      <c r="AD83" s="158">
        <v>1</v>
      </c>
      <c r="AE83" s="160">
        <f t="shared" si="29"/>
        <v>0</v>
      </c>
      <c r="AF83" s="160">
        <f t="shared" si="30"/>
        <v>1</v>
      </c>
      <c r="AH83" s="138">
        <f t="shared" si="31"/>
        <v>1</v>
      </c>
      <c r="AI83" s="138"/>
    </row>
    <row r="84" spans="1:35" s="107" customFormat="1" ht="38.25">
      <c r="A84" s="93" t="s">
        <v>136</v>
      </c>
      <c r="B84" s="93" t="s">
        <v>137</v>
      </c>
      <c r="C84" s="93" t="s">
        <v>138</v>
      </c>
      <c r="D84" s="93" t="s">
        <v>139</v>
      </c>
      <c r="E84" s="93" t="s">
        <v>204</v>
      </c>
      <c r="F84" s="255"/>
      <c r="G84" s="255"/>
      <c r="H84" s="131" t="s">
        <v>75</v>
      </c>
      <c r="I84" s="123" t="s">
        <v>67</v>
      </c>
      <c r="J84" s="124" t="s">
        <v>37</v>
      </c>
      <c r="K84" s="97">
        <f t="shared" si="32"/>
        <v>1</v>
      </c>
      <c r="L84" s="175">
        <v>0</v>
      </c>
      <c r="M84" s="176">
        <v>0</v>
      </c>
      <c r="N84" s="231" t="s">
        <v>49</v>
      </c>
      <c r="O84" s="175">
        <v>0</v>
      </c>
      <c r="P84" s="176">
        <v>0</v>
      </c>
      <c r="Q84" s="231" t="s">
        <v>49</v>
      </c>
      <c r="R84" s="175">
        <v>0</v>
      </c>
      <c r="S84" s="189">
        <v>0</v>
      </c>
      <c r="T84" s="231" t="s">
        <v>49</v>
      </c>
      <c r="U84" s="175">
        <v>1</v>
      </c>
      <c r="V84" s="176">
        <v>1</v>
      </c>
      <c r="W84" s="156">
        <f t="shared" si="23"/>
        <v>1</v>
      </c>
      <c r="X84" s="156"/>
      <c r="Y84" s="175">
        <v>1</v>
      </c>
      <c r="Z84" s="206">
        <v>100</v>
      </c>
      <c r="AA84" s="97">
        <f t="shared" si="25"/>
        <v>100</v>
      </c>
      <c r="AB84" s="237">
        <f t="shared" si="26"/>
        <v>100</v>
      </c>
      <c r="AC84" s="158">
        <v>1</v>
      </c>
      <c r="AD84" s="158">
        <v>1</v>
      </c>
      <c r="AE84" s="160">
        <f t="shared" si="29"/>
        <v>0</v>
      </c>
      <c r="AF84" s="160">
        <f t="shared" si="30"/>
        <v>1</v>
      </c>
      <c r="AH84" s="163">
        <f t="shared" si="31"/>
        <v>1</v>
      </c>
      <c r="AI84" s="138"/>
    </row>
    <row r="85" spans="1:35" s="107" customFormat="1" ht="38.25">
      <c r="A85" s="93" t="s">
        <v>136</v>
      </c>
      <c r="B85" s="93" t="s">
        <v>137</v>
      </c>
      <c r="C85" s="93" t="s">
        <v>138</v>
      </c>
      <c r="D85" s="93" t="s">
        <v>139</v>
      </c>
      <c r="E85" s="93" t="s">
        <v>204</v>
      </c>
      <c r="F85" s="254"/>
      <c r="G85" s="254"/>
      <c r="H85" s="128" t="s">
        <v>60</v>
      </c>
      <c r="I85" s="123" t="s">
        <v>67</v>
      </c>
      <c r="J85" s="124" t="s">
        <v>37</v>
      </c>
      <c r="K85" s="97">
        <f t="shared" si="32"/>
        <v>1</v>
      </c>
      <c r="L85" s="175">
        <v>0</v>
      </c>
      <c r="M85" s="176">
        <v>0</v>
      </c>
      <c r="N85" s="231" t="s">
        <v>49</v>
      </c>
      <c r="O85" s="175">
        <v>0</v>
      </c>
      <c r="P85" s="176">
        <v>0</v>
      </c>
      <c r="Q85" s="231" t="s">
        <v>49</v>
      </c>
      <c r="R85" s="175">
        <v>0</v>
      </c>
      <c r="S85" s="176">
        <v>0</v>
      </c>
      <c r="T85" s="231" t="s">
        <v>49</v>
      </c>
      <c r="U85" s="175">
        <v>1</v>
      </c>
      <c r="V85" s="189">
        <v>1</v>
      </c>
      <c r="W85" s="156">
        <f t="shared" si="23"/>
        <v>1</v>
      </c>
      <c r="X85" s="156"/>
      <c r="Y85" s="175">
        <v>1</v>
      </c>
      <c r="Z85" s="176">
        <v>1</v>
      </c>
      <c r="AA85" s="97">
        <f t="shared" si="25"/>
        <v>1</v>
      </c>
      <c r="AB85" s="97">
        <f t="shared" si="26"/>
        <v>1</v>
      </c>
      <c r="AC85" s="158">
        <v>1</v>
      </c>
      <c r="AD85" s="158">
        <v>1</v>
      </c>
      <c r="AE85" s="160">
        <f t="shared" si="29"/>
        <v>0</v>
      </c>
      <c r="AF85" s="160">
        <f t="shared" si="30"/>
        <v>1</v>
      </c>
      <c r="AH85" s="138">
        <f t="shared" si="31"/>
        <v>1</v>
      </c>
      <c r="AI85" s="138"/>
    </row>
    <row r="86" spans="1:35" s="107" customFormat="1" ht="38.25">
      <c r="A86" s="93" t="s">
        <v>136</v>
      </c>
      <c r="B86" s="93" t="s">
        <v>137</v>
      </c>
      <c r="C86" s="93" t="s">
        <v>138</v>
      </c>
      <c r="D86" s="93" t="s">
        <v>139</v>
      </c>
      <c r="E86" s="93" t="s">
        <v>204</v>
      </c>
      <c r="F86" s="255"/>
      <c r="G86" s="255"/>
      <c r="H86" s="127" t="s">
        <v>59</v>
      </c>
      <c r="I86" s="123" t="s">
        <v>67</v>
      </c>
      <c r="J86" s="124" t="s">
        <v>37</v>
      </c>
      <c r="K86" s="198">
        <f t="shared" si="32"/>
        <v>1</v>
      </c>
      <c r="L86" s="175">
        <v>0</v>
      </c>
      <c r="M86" s="176">
        <v>0</v>
      </c>
      <c r="N86" s="231" t="s">
        <v>49</v>
      </c>
      <c r="O86" s="175">
        <v>0</v>
      </c>
      <c r="P86" s="176">
        <v>0</v>
      </c>
      <c r="Q86" s="231" t="s">
        <v>49</v>
      </c>
      <c r="R86" s="175">
        <v>0</v>
      </c>
      <c r="S86" s="189">
        <v>0</v>
      </c>
      <c r="T86" s="231" t="s">
        <v>49</v>
      </c>
      <c r="U86" s="175">
        <v>1</v>
      </c>
      <c r="V86" s="176">
        <v>0.84599999999999997</v>
      </c>
      <c r="W86" s="156">
        <f t="shared" si="23"/>
        <v>0.84599999999999997</v>
      </c>
      <c r="X86" s="156"/>
      <c r="Y86" s="175">
        <v>1</v>
      </c>
      <c r="Z86" s="206">
        <v>100</v>
      </c>
      <c r="AA86" s="97">
        <f t="shared" si="25"/>
        <v>100</v>
      </c>
      <c r="AB86" s="237">
        <f t="shared" si="26"/>
        <v>100</v>
      </c>
      <c r="AC86" s="158">
        <v>0.92300000000000004</v>
      </c>
      <c r="AD86" s="158">
        <v>0.92300000000000004</v>
      </c>
      <c r="AE86" s="160">
        <f t="shared" si="29"/>
        <v>0</v>
      </c>
      <c r="AF86" s="160">
        <f t="shared" si="30"/>
        <v>1</v>
      </c>
      <c r="AH86" s="138">
        <f t="shared" si="31"/>
        <v>1</v>
      </c>
      <c r="AI86" s="138"/>
    </row>
    <row r="87" spans="1:35" s="107" customFormat="1" ht="38.25">
      <c r="A87" s="93" t="s">
        <v>136</v>
      </c>
      <c r="B87" s="93" t="s">
        <v>137</v>
      </c>
      <c r="C87" s="93" t="s">
        <v>138</v>
      </c>
      <c r="D87" s="93" t="s">
        <v>139</v>
      </c>
      <c r="E87" s="93" t="s">
        <v>204</v>
      </c>
      <c r="F87" s="255"/>
      <c r="G87" s="255"/>
      <c r="H87" s="133" t="s">
        <v>116</v>
      </c>
      <c r="I87" s="123" t="s">
        <v>67</v>
      </c>
      <c r="J87" s="124" t="s">
        <v>37</v>
      </c>
      <c r="K87" s="97">
        <f t="shared" si="32"/>
        <v>1</v>
      </c>
      <c r="L87" s="175">
        <v>0</v>
      </c>
      <c r="M87" s="176">
        <v>0</v>
      </c>
      <c r="N87" s="231" t="s">
        <v>49</v>
      </c>
      <c r="O87" s="175">
        <v>0</v>
      </c>
      <c r="P87" s="179">
        <v>0</v>
      </c>
      <c r="Q87" s="231" t="s">
        <v>49</v>
      </c>
      <c r="R87" s="175">
        <v>0</v>
      </c>
      <c r="S87" s="189">
        <v>0</v>
      </c>
      <c r="T87" s="231" t="s">
        <v>49</v>
      </c>
      <c r="U87" s="175">
        <v>1</v>
      </c>
      <c r="V87" s="189">
        <v>0.88759999999999994</v>
      </c>
      <c r="W87" s="156">
        <f t="shared" si="23"/>
        <v>0.88759999999999994</v>
      </c>
      <c r="X87" s="156"/>
      <c r="Y87" s="175">
        <v>1</v>
      </c>
      <c r="Z87" s="189">
        <v>0.89900000000000002</v>
      </c>
      <c r="AA87" s="240">
        <f t="shared" si="25"/>
        <v>0.89900000000000002</v>
      </c>
      <c r="AB87" s="240">
        <f t="shared" si="26"/>
        <v>0.89900000000000002</v>
      </c>
      <c r="AC87" s="158">
        <v>0.89329999999999998</v>
      </c>
      <c r="AD87" s="158">
        <v>0.89329999999999998</v>
      </c>
      <c r="AE87" s="160">
        <f t="shared" si="29"/>
        <v>0</v>
      </c>
      <c r="AF87" s="160">
        <f t="shared" si="30"/>
        <v>1</v>
      </c>
      <c r="AH87" s="138">
        <f t="shared" si="31"/>
        <v>1</v>
      </c>
      <c r="AI87" s="138"/>
    </row>
    <row r="88" spans="1:35" s="107" customFormat="1" ht="51">
      <c r="A88" s="93" t="s">
        <v>136</v>
      </c>
      <c r="B88" s="93" t="s">
        <v>141</v>
      </c>
      <c r="C88" s="93" t="s">
        <v>142</v>
      </c>
      <c r="D88" s="93" t="s">
        <v>143</v>
      </c>
      <c r="E88" s="93" t="s">
        <v>144</v>
      </c>
      <c r="F88" s="251">
        <v>0.78</v>
      </c>
      <c r="G88" s="251">
        <f>+AVERAGE(K88,K89,K90,K91)</f>
        <v>1</v>
      </c>
      <c r="H88" s="122" t="s">
        <v>35</v>
      </c>
      <c r="I88" s="123" t="s">
        <v>67</v>
      </c>
      <c r="J88" s="124" t="s">
        <v>37</v>
      </c>
      <c r="K88" s="97">
        <v>1</v>
      </c>
      <c r="L88" s="99">
        <v>1</v>
      </c>
      <c r="M88" s="100">
        <v>1</v>
      </c>
      <c r="N88" s="231">
        <f>+M88/L88</f>
        <v>1</v>
      </c>
      <c r="O88" s="99">
        <v>1</v>
      </c>
      <c r="P88" s="100">
        <v>1</v>
      </c>
      <c r="Q88" s="231">
        <f t="shared" ref="Q88:Q95" si="33">+P88/O88</f>
        <v>1</v>
      </c>
      <c r="R88" s="99">
        <v>1</v>
      </c>
      <c r="S88" s="189">
        <v>1</v>
      </c>
      <c r="T88" s="231">
        <f t="shared" ref="T88:T95" si="34">+S88/R88</f>
        <v>1</v>
      </c>
      <c r="U88" s="99">
        <v>1</v>
      </c>
      <c r="V88" s="100">
        <v>1</v>
      </c>
      <c r="W88" s="156">
        <f t="shared" si="23"/>
        <v>1</v>
      </c>
      <c r="X88" s="156"/>
      <c r="Y88" s="99">
        <v>1</v>
      </c>
      <c r="Z88" s="176">
        <v>1</v>
      </c>
      <c r="AA88" s="97">
        <f t="shared" si="25"/>
        <v>1</v>
      </c>
      <c r="AB88" s="97">
        <f t="shared" si="26"/>
        <v>1</v>
      </c>
      <c r="AC88" s="158">
        <v>1</v>
      </c>
      <c r="AD88" s="158">
        <v>1</v>
      </c>
      <c r="AE88" s="107">
        <f>+S88</f>
        <v>1</v>
      </c>
      <c r="AF88" s="107">
        <f>+Y88</f>
        <v>1</v>
      </c>
      <c r="AH88" s="164">
        <f t="shared" ref="AH88:AH95" si="35">+AF88-AE88</f>
        <v>0</v>
      </c>
      <c r="AI88" s="138"/>
    </row>
    <row r="89" spans="1:35" s="107" customFormat="1" ht="51">
      <c r="A89" s="93" t="s">
        <v>136</v>
      </c>
      <c r="B89" s="93" t="s">
        <v>141</v>
      </c>
      <c r="C89" s="93" t="s">
        <v>142</v>
      </c>
      <c r="D89" s="93" t="s">
        <v>143</v>
      </c>
      <c r="E89" s="93" t="s">
        <v>144</v>
      </c>
      <c r="F89" s="252"/>
      <c r="G89" s="252"/>
      <c r="H89" s="129" t="s">
        <v>66</v>
      </c>
      <c r="I89" s="123" t="s">
        <v>67</v>
      </c>
      <c r="J89" s="124" t="s">
        <v>37</v>
      </c>
      <c r="K89" s="97">
        <v>1</v>
      </c>
      <c r="L89" s="99">
        <v>1</v>
      </c>
      <c r="M89" s="100">
        <v>1</v>
      </c>
      <c r="N89" s="231">
        <f>+M89/L89</f>
        <v>1</v>
      </c>
      <c r="O89" s="99">
        <v>1</v>
      </c>
      <c r="P89" s="100">
        <v>1</v>
      </c>
      <c r="Q89" s="231">
        <f t="shared" si="33"/>
        <v>1</v>
      </c>
      <c r="R89" s="99">
        <v>1</v>
      </c>
      <c r="S89" s="176">
        <v>1</v>
      </c>
      <c r="T89" s="231">
        <f t="shared" si="34"/>
        <v>1</v>
      </c>
      <c r="U89" s="99">
        <v>1</v>
      </c>
      <c r="V89" s="100">
        <v>1</v>
      </c>
      <c r="W89" s="156">
        <f t="shared" si="23"/>
        <v>1</v>
      </c>
      <c r="X89" s="156"/>
      <c r="Y89" s="99">
        <v>1</v>
      </c>
      <c r="Z89" s="206">
        <v>0</v>
      </c>
      <c r="AA89" s="97">
        <f t="shared" si="25"/>
        <v>0</v>
      </c>
      <c r="AB89" s="237">
        <f t="shared" si="26"/>
        <v>0</v>
      </c>
      <c r="AC89" s="158">
        <v>0.8</v>
      </c>
      <c r="AD89" s="158">
        <v>0.8</v>
      </c>
      <c r="AE89" s="107">
        <f>+S89</f>
        <v>1</v>
      </c>
      <c r="AF89" s="107">
        <f>+Y89</f>
        <v>1</v>
      </c>
      <c r="AH89" s="164">
        <f t="shared" si="35"/>
        <v>0</v>
      </c>
      <c r="AI89" s="138"/>
    </row>
    <row r="90" spans="1:35" s="107" customFormat="1" ht="51">
      <c r="A90" s="93" t="s">
        <v>136</v>
      </c>
      <c r="B90" s="93" t="s">
        <v>141</v>
      </c>
      <c r="C90" s="93" t="s">
        <v>142</v>
      </c>
      <c r="D90" s="93" t="s">
        <v>143</v>
      </c>
      <c r="E90" s="93" t="s">
        <v>144</v>
      </c>
      <c r="F90" s="252"/>
      <c r="G90" s="252"/>
      <c r="H90" s="127" t="s">
        <v>59</v>
      </c>
      <c r="I90" s="123" t="s">
        <v>36</v>
      </c>
      <c r="J90" s="124" t="s">
        <v>37</v>
      </c>
      <c r="K90" s="198">
        <f>+M90+P90+S90+U90+Y90</f>
        <v>1</v>
      </c>
      <c r="L90" s="175">
        <v>0.2</v>
      </c>
      <c r="M90" s="176">
        <v>0.18</v>
      </c>
      <c r="N90" s="231">
        <f>+M90/L90</f>
        <v>0.89999999999999991</v>
      </c>
      <c r="O90" s="175">
        <v>0.25</v>
      </c>
      <c r="P90" s="189">
        <v>0.24809999999999999</v>
      </c>
      <c r="Q90" s="231">
        <f t="shared" si="33"/>
        <v>0.99239999999999995</v>
      </c>
      <c r="R90" s="188">
        <v>0.25190000000000001</v>
      </c>
      <c r="S90" s="189">
        <v>0.25190000000000001</v>
      </c>
      <c r="T90" s="231">
        <f t="shared" si="34"/>
        <v>1</v>
      </c>
      <c r="U90" s="175">
        <v>0.25</v>
      </c>
      <c r="V90" s="176">
        <v>0.25</v>
      </c>
      <c r="W90" s="156">
        <f t="shared" si="23"/>
        <v>1</v>
      </c>
      <c r="X90" s="232">
        <f t="shared" si="24"/>
        <v>0.92999999999999994</v>
      </c>
      <c r="Y90" s="175">
        <v>7.0000000000000007E-2</v>
      </c>
      <c r="Z90" s="176">
        <v>7.0000000000000007E-2</v>
      </c>
      <c r="AA90" s="97">
        <f t="shared" si="25"/>
        <v>1</v>
      </c>
      <c r="AB90" s="237">
        <f t="shared" si="26"/>
        <v>1</v>
      </c>
      <c r="AC90" s="158">
        <v>1</v>
      </c>
      <c r="AD90" s="158">
        <v>1</v>
      </c>
      <c r="AE90" s="160">
        <f>+S90</f>
        <v>0.25190000000000001</v>
      </c>
      <c r="AF90" s="160">
        <f>+Y90</f>
        <v>7.0000000000000007E-2</v>
      </c>
      <c r="AG90" s="160">
        <f>+AE90+AF90</f>
        <v>0.32190000000000002</v>
      </c>
      <c r="AH90" s="181">
        <f t="shared" si="35"/>
        <v>-0.18190000000000001</v>
      </c>
      <c r="AI90" s="138"/>
    </row>
    <row r="91" spans="1:35" s="107" customFormat="1" ht="51">
      <c r="A91" s="93" t="s">
        <v>136</v>
      </c>
      <c r="B91" s="93" t="s">
        <v>141</v>
      </c>
      <c r="C91" s="93" t="s">
        <v>142</v>
      </c>
      <c r="D91" s="93" t="s">
        <v>143</v>
      </c>
      <c r="E91" s="93" t="s">
        <v>144</v>
      </c>
      <c r="F91" s="253"/>
      <c r="G91" s="253"/>
      <c r="H91" s="133" t="s">
        <v>116</v>
      </c>
      <c r="I91" s="123" t="s">
        <v>67</v>
      </c>
      <c r="J91" s="124" t="s">
        <v>37</v>
      </c>
      <c r="K91" s="97">
        <v>1</v>
      </c>
      <c r="L91" s="99">
        <v>1</v>
      </c>
      <c r="M91" s="100">
        <v>0.7</v>
      </c>
      <c r="N91" s="231">
        <f>+M91/L91</f>
        <v>0.7</v>
      </c>
      <c r="O91" s="99">
        <v>1</v>
      </c>
      <c r="P91" s="182">
        <v>0.4</v>
      </c>
      <c r="Q91" s="231">
        <f t="shared" si="33"/>
        <v>0.4</v>
      </c>
      <c r="R91" s="99">
        <v>1</v>
      </c>
      <c r="S91" s="189">
        <v>1</v>
      </c>
      <c r="T91" s="231">
        <f t="shared" si="34"/>
        <v>1</v>
      </c>
      <c r="U91" s="99">
        <v>1</v>
      </c>
      <c r="V91" s="100">
        <v>1</v>
      </c>
      <c r="W91" s="156">
        <f t="shared" si="23"/>
        <v>1</v>
      </c>
      <c r="X91" s="156"/>
      <c r="Y91" s="99">
        <v>1</v>
      </c>
      <c r="Z91" s="206">
        <v>0</v>
      </c>
      <c r="AA91" s="97">
        <f t="shared" si="25"/>
        <v>0</v>
      </c>
      <c r="AB91" s="237">
        <f t="shared" si="26"/>
        <v>0</v>
      </c>
      <c r="AC91" s="158">
        <v>0.62</v>
      </c>
      <c r="AD91" s="158">
        <v>0.62</v>
      </c>
      <c r="AE91" s="107">
        <f>+S91</f>
        <v>1</v>
      </c>
      <c r="AF91" s="107">
        <f>+Y91</f>
        <v>1</v>
      </c>
      <c r="AH91" s="164">
        <f t="shared" si="35"/>
        <v>0</v>
      </c>
      <c r="AI91" s="138"/>
    </row>
    <row r="92" spans="1:35" ht="77.25" customHeight="1">
      <c r="A92" s="93" t="s">
        <v>136</v>
      </c>
      <c r="B92" s="93" t="s">
        <v>145</v>
      </c>
      <c r="C92" s="93" t="s">
        <v>146</v>
      </c>
      <c r="D92" s="93" t="s">
        <v>147</v>
      </c>
      <c r="E92" s="93" t="s">
        <v>148</v>
      </c>
      <c r="F92" s="251">
        <v>0</v>
      </c>
      <c r="G92" s="251">
        <f>+AVERAGE(K92,K93,K94)</f>
        <v>1</v>
      </c>
      <c r="H92" s="122" t="s">
        <v>35</v>
      </c>
      <c r="I92" s="123" t="s">
        <v>67</v>
      </c>
      <c r="J92" s="124" t="s">
        <v>37</v>
      </c>
      <c r="K92" s="97">
        <v>1</v>
      </c>
      <c r="L92" s="175">
        <v>0</v>
      </c>
      <c r="M92" s="176">
        <v>0</v>
      </c>
      <c r="N92" s="231" t="s">
        <v>49</v>
      </c>
      <c r="O92" s="99">
        <v>1</v>
      </c>
      <c r="P92" s="176">
        <v>1</v>
      </c>
      <c r="Q92" s="231">
        <f t="shared" si="33"/>
        <v>1</v>
      </c>
      <c r="R92" s="99">
        <v>1</v>
      </c>
      <c r="S92" s="189">
        <v>1</v>
      </c>
      <c r="T92" s="231">
        <f t="shared" si="34"/>
        <v>1</v>
      </c>
      <c r="U92" s="99">
        <v>1</v>
      </c>
      <c r="V92" s="100">
        <v>1</v>
      </c>
      <c r="W92" s="156">
        <f t="shared" si="23"/>
        <v>1</v>
      </c>
      <c r="X92" s="156"/>
      <c r="Y92" s="99">
        <v>1</v>
      </c>
      <c r="Z92" s="176">
        <v>1</v>
      </c>
      <c r="AA92" s="97">
        <f t="shared" si="25"/>
        <v>1</v>
      </c>
      <c r="AB92" s="97">
        <f t="shared" si="26"/>
        <v>1</v>
      </c>
      <c r="AC92" s="158">
        <v>1</v>
      </c>
      <c r="AD92" s="158">
        <v>1</v>
      </c>
      <c r="AE92" s="107">
        <f>+S92</f>
        <v>1</v>
      </c>
      <c r="AF92" s="107">
        <f>+Y92</f>
        <v>1</v>
      </c>
      <c r="AG92" s="107"/>
      <c r="AH92" s="164">
        <f t="shared" si="35"/>
        <v>0</v>
      </c>
    </row>
    <row r="93" spans="1:35" ht="63.75">
      <c r="A93" s="93" t="s">
        <v>136</v>
      </c>
      <c r="B93" s="93" t="s">
        <v>145</v>
      </c>
      <c r="C93" s="93" t="s">
        <v>146</v>
      </c>
      <c r="D93" s="93" t="s">
        <v>147</v>
      </c>
      <c r="E93" s="93" t="s">
        <v>148</v>
      </c>
      <c r="F93" s="252"/>
      <c r="G93" s="252"/>
      <c r="H93" s="129" t="s">
        <v>66</v>
      </c>
      <c r="I93" s="123" t="s">
        <v>67</v>
      </c>
      <c r="J93" s="124" t="s">
        <v>37</v>
      </c>
      <c r="K93" s="97">
        <v>1</v>
      </c>
      <c r="L93" s="99">
        <v>1</v>
      </c>
      <c r="M93" s="100">
        <v>1</v>
      </c>
      <c r="N93" s="231">
        <f>+M93/L93</f>
        <v>1</v>
      </c>
      <c r="O93" s="99">
        <v>1</v>
      </c>
      <c r="P93" s="100">
        <v>1</v>
      </c>
      <c r="Q93" s="231">
        <f t="shared" si="33"/>
        <v>1</v>
      </c>
      <c r="R93" s="99">
        <v>1</v>
      </c>
      <c r="S93" s="176">
        <v>1</v>
      </c>
      <c r="T93" s="231">
        <f t="shared" si="34"/>
        <v>1</v>
      </c>
      <c r="U93" s="99">
        <v>1</v>
      </c>
      <c r="V93" s="100">
        <v>1</v>
      </c>
      <c r="W93" s="156">
        <f t="shared" si="23"/>
        <v>1</v>
      </c>
      <c r="X93" s="156"/>
      <c r="Y93" s="99">
        <v>1</v>
      </c>
      <c r="Z93" s="206">
        <v>0</v>
      </c>
      <c r="AA93" s="97">
        <f t="shared" si="25"/>
        <v>0</v>
      </c>
      <c r="AB93" s="237">
        <f t="shared" si="26"/>
        <v>0</v>
      </c>
      <c r="AC93" s="158">
        <v>0.8</v>
      </c>
      <c r="AD93" s="158">
        <v>0.8</v>
      </c>
      <c r="AE93" s="107">
        <f t="shared" ref="AE93:AE95" si="36">+S93</f>
        <v>1</v>
      </c>
      <c r="AF93" s="107">
        <f t="shared" ref="AF93:AF95" si="37">+Y93</f>
        <v>1</v>
      </c>
      <c r="AG93" s="107"/>
      <c r="AH93" s="164">
        <f t="shared" si="35"/>
        <v>0</v>
      </c>
    </row>
    <row r="94" spans="1:35" ht="63.75">
      <c r="A94" s="93" t="s">
        <v>136</v>
      </c>
      <c r="B94" s="93" t="s">
        <v>145</v>
      </c>
      <c r="C94" s="93" t="s">
        <v>146</v>
      </c>
      <c r="D94" s="93" t="s">
        <v>147</v>
      </c>
      <c r="E94" s="93" t="s">
        <v>148</v>
      </c>
      <c r="F94" s="253"/>
      <c r="G94" s="253"/>
      <c r="H94" s="133" t="s">
        <v>116</v>
      </c>
      <c r="I94" s="123" t="s">
        <v>67</v>
      </c>
      <c r="J94" s="124" t="s">
        <v>37</v>
      </c>
      <c r="K94" s="97">
        <v>1</v>
      </c>
      <c r="L94" s="99">
        <v>1</v>
      </c>
      <c r="M94" s="100">
        <v>0</v>
      </c>
      <c r="N94" s="231">
        <f>+M94/L94</f>
        <v>0</v>
      </c>
      <c r="O94" s="99">
        <v>1</v>
      </c>
      <c r="P94" s="182">
        <v>0.2</v>
      </c>
      <c r="Q94" s="231">
        <f t="shared" si="33"/>
        <v>0.2</v>
      </c>
      <c r="R94" s="99">
        <v>1</v>
      </c>
      <c r="S94" s="176">
        <v>1</v>
      </c>
      <c r="T94" s="231">
        <f t="shared" si="34"/>
        <v>1</v>
      </c>
      <c r="U94" s="99">
        <v>1</v>
      </c>
      <c r="V94" s="100">
        <v>1</v>
      </c>
      <c r="W94" s="156">
        <f t="shared" si="23"/>
        <v>1</v>
      </c>
      <c r="X94" s="156"/>
      <c r="Y94" s="99">
        <v>1</v>
      </c>
      <c r="Z94" s="176">
        <v>0.47</v>
      </c>
      <c r="AA94" s="97">
        <f t="shared" si="25"/>
        <v>0.47</v>
      </c>
      <c r="AB94" s="237">
        <f t="shared" si="26"/>
        <v>0.47</v>
      </c>
      <c r="AC94" s="158">
        <v>0.53400000000000003</v>
      </c>
      <c r="AD94" s="158">
        <v>0.53400000000000003</v>
      </c>
      <c r="AE94" s="107">
        <f t="shared" si="36"/>
        <v>1</v>
      </c>
      <c r="AF94" s="107">
        <f t="shared" si="37"/>
        <v>1</v>
      </c>
      <c r="AG94" s="107"/>
      <c r="AH94" s="164">
        <f t="shared" si="35"/>
        <v>0</v>
      </c>
    </row>
    <row r="95" spans="1:35" ht="51">
      <c r="A95" s="93" t="s">
        <v>136</v>
      </c>
      <c r="B95" s="93" t="s">
        <v>149</v>
      </c>
      <c r="C95" s="93" t="s">
        <v>150</v>
      </c>
      <c r="D95" s="93" t="s">
        <v>151</v>
      </c>
      <c r="E95" s="93" t="s">
        <v>152</v>
      </c>
      <c r="F95" s="228">
        <v>0</v>
      </c>
      <c r="G95" s="228">
        <f>+K95</f>
        <v>3</v>
      </c>
      <c r="H95" s="122" t="s">
        <v>35</v>
      </c>
      <c r="I95" s="123" t="s">
        <v>42</v>
      </c>
      <c r="J95" s="124" t="s">
        <v>37</v>
      </c>
      <c r="K95" s="75">
        <f>+Y95</f>
        <v>3</v>
      </c>
      <c r="L95" s="155">
        <v>0.4</v>
      </c>
      <c r="M95" s="95">
        <v>0.4</v>
      </c>
      <c r="N95" s="231">
        <f>+M95/L95</f>
        <v>1</v>
      </c>
      <c r="O95" s="155">
        <v>1.3</v>
      </c>
      <c r="P95" s="95">
        <v>1.3</v>
      </c>
      <c r="Q95" s="231">
        <f t="shared" si="33"/>
        <v>1</v>
      </c>
      <c r="R95" s="155">
        <v>2</v>
      </c>
      <c r="S95" s="207">
        <v>2</v>
      </c>
      <c r="T95" s="231">
        <f t="shared" si="34"/>
        <v>1</v>
      </c>
      <c r="U95" s="167">
        <v>2.75</v>
      </c>
      <c r="V95" s="168">
        <v>2.75</v>
      </c>
      <c r="W95" s="156">
        <f t="shared" si="23"/>
        <v>1</v>
      </c>
      <c r="X95" s="232">
        <f>+V95</f>
        <v>2.75</v>
      </c>
      <c r="Y95" s="155">
        <v>3</v>
      </c>
      <c r="Z95" s="206">
        <v>3</v>
      </c>
      <c r="AA95" s="97">
        <f t="shared" si="25"/>
        <v>1</v>
      </c>
      <c r="AB95" s="237">
        <f>+Z95</f>
        <v>3</v>
      </c>
      <c r="AC95" s="158">
        <v>1</v>
      </c>
      <c r="AD95" s="158">
        <v>1</v>
      </c>
      <c r="AE95" s="160">
        <f t="shared" si="36"/>
        <v>2</v>
      </c>
      <c r="AF95" s="160">
        <f t="shared" si="37"/>
        <v>3</v>
      </c>
      <c r="AG95" s="107"/>
      <c r="AH95" s="163">
        <f t="shared" si="35"/>
        <v>1</v>
      </c>
    </row>
    <row r="96" spans="1:35">
      <c r="A96" s="76"/>
      <c r="B96" s="76"/>
      <c r="C96" s="76"/>
      <c r="D96" s="76"/>
      <c r="E96" s="76"/>
      <c r="F96" s="76"/>
      <c r="U96" s="234"/>
      <c r="V96" s="234"/>
    </row>
    <row r="97" spans="1:6">
      <c r="A97" s="76"/>
      <c r="B97" s="76"/>
      <c r="C97" s="76"/>
      <c r="D97" s="76"/>
      <c r="E97" s="76"/>
      <c r="F97" s="76"/>
    </row>
    <row r="98" spans="1:6">
      <c r="A98" s="76"/>
      <c r="B98" s="76"/>
      <c r="C98" s="76"/>
      <c r="D98" s="76"/>
      <c r="E98" s="76"/>
      <c r="F98" s="76"/>
    </row>
    <row r="99" spans="1:6">
      <c r="A99" s="76"/>
      <c r="B99" s="76"/>
      <c r="C99" s="76"/>
      <c r="D99" s="76"/>
      <c r="E99" s="76"/>
      <c r="F99" s="76"/>
    </row>
    <row r="100" spans="1:6">
      <c r="A100" s="76"/>
      <c r="B100" s="76"/>
      <c r="C100" s="76"/>
      <c r="D100" s="76"/>
      <c r="E100" s="76"/>
      <c r="F100" s="76"/>
    </row>
    <row r="101" spans="1:6">
      <c r="A101" s="76"/>
      <c r="B101" s="76"/>
      <c r="C101" s="76"/>
      <c r="D101" s="76"/>
      <c r="E101" s="76"/>
      <c r="F101" s="76"/>
    </row>
    <row r="102" spans="1:6">
      <c r="A102" s="76"/>
      <c r="B102" s="76"/>
      <c r="C102" s="76"/>
      <c r="D102" s="76"/>
      <c r="E102" s="76"/>
      <c r="F102" s="76"/>
    </row>
    <row r="103" spans="1:6">
      <c r="A103" s="76"/>
      <c r="B103" s="76"/>
      <c r="C103" s="76"/>
      <c r="D103" s="76"/>
      <c r="E103" s="76"/>
      <c r="F103" s="76"/>
    </row>
    <row r="104" spans="1:6">
      <c r="A104" s="76"/>
      <c r="B104" s="76"/>
      <c r="C104" s="76"/>
      <c r="D104" s="76"/>
      <c r="E104" s="76"/>
      <c r="F104" s="76"/>
    </row>
    <row r="105" spans="1:6">
      <c r="A105" s="76"/>
      <c r="B105" s="76"/>
      <c r="C105" s="76"/>
      <c r="D105" s="76" t="s">
        <v>209</v>
      </c>
      <c r="E105" s="76"/>
      <c r="F105" s="76"/>
    </row>
    <row r="106" spans="1:6">
      <c r="A106" s="76"/>
      <c r="B106" s="76"/>
      <c r="C106" s="76"/>
      <c r="D106" s="76"/>
      <c r="E106" s="76"/>
      <c r="F106" s="76"/>
    </row>
    <row r="107" spans="1:6">
      <c r="A107" s="76"/>
      <c r="B107" s="76"/>
      <c r="C107" s="76"/>
      <c r="D107" s="76"/>
      <c r="E107" s="76"/>
      <c r="F107" s="76"/>
    </row>
    <row r="108" spans="1:6">
      <c r="A108" s="76"/>
      <c r="B108" s="76"/>
      <c r="C108" s="76"/>
      <c r="D108" s="76"/>
      <c r="E108" s="76"/>
      <c r="F108" s="76"/>
    </row>
    <row r="109" spans="1:6">
      <c r="A109" s="76"/>
      <c r="B109" s="76"/>
      <c r="C109" s="76"/>
      <c r="D109" s="76"/>
      <c r="E109" s="76"/>
      <c r="F109" s="76"/>
    </row>
    <row r="110" spans="1:6">
      <c r="A110" s="76"/>
      <c r="B110" s="76"/>
      <c r="C110" s="76"/>
      <c r="D110" s="76"/>
      <c r="E110" s="76"/>
      <c r="F110" s="76"/>
    </row>
    <row r="111" spans="1:6">
      <c r="A111" s="76"/>
      <c r="B111" s="76"/>
      <c r="C111" s="76"/>
      <c r="D111" s="76"/>
      <c r="E111" s="76"/>
      <c r="F111" s="76"/>
    </row>
    <row r="112" spans="1:6">
      <c r="A112" s="76"/>
      <c r="B112" s="76"/>
      <c r="C112" s="76"/>
      <c r="D112" s="76"/>
      <c r="E112" s="76"/>
      <c r="F112" s="76"/>
    </row>
    <row r="113" spans="1:25">
      <c r="A113" s="76"/>
      <c r="B113" s="76"/>
      <c r="C113" s="76"/>
      <c r="D113" s="76"/>
      <c r="E113" s="76"/>
      <c r="F113" s="76"/>
    </row>
    <row r="114" spans="1:25">
      <c r="A114" s="76"/>
      <c r="B114" s="76"/>
      <c r="C114" s="76"/>
      <c r="D114" s="76"/>
      <c r="E114" s="76"/>
      <c r="F114" s="76"/>
    </row>
    <row r="115" spans="1:25">
      <c r="A115" s="76"/>
      <c r="B115" s="76"/>
      <c r="C115" s="76"/>
      <c r="D115" s="76"/>
      <c r="E115" s="76"/>
      <c r="F115" s="76"/>
    </row>
    <row r="116" spans="1:25">
      <c r="A116" s="76"/>
      <c r="B116" s="76"/>
      <c r="C116" s="76"/>
      <c r="D116" s="76"/>
      <c r="E116" s="76"/>
      <c r="F116" s="76"/>
    </row>
    <row r="117" spans="1:25">
      <c r="A117" s="76"/>
      <c r="B117" s="76"/>
      <c r="C117" s="76"/>
      <c r="D117" s="76"/>
      <c r="E117" s="76"/>
      <c r="F117" s="76"/>
    </row>
    <row r="118" spans="1:25">
      <c r="A118" s="76"/>
      <c r="B118" s="76"/>
      <c r="C118" s="76"/>
      <c r="D118" s="76"/>
      <c r="E118" s="76"/>
      <c r="F118" s="76"/>
    </row>
    <row r="119" spans="1:25">
      <c r="A119" s="76"/>
      <c r="B119" s="76"/>
      <c r="C119" s="76"/>
      <c r="D119" s="76"/>
      <c r="E119" s="76"/>
      <c r="F119" s="76"/>
      <c r="Y119" s="185"/>
    </row>
    <row r="120" spans="1:25">
      <c r="A120" s="76"/>
      <c r="B120" s="76"/>
      <c r="C120" s="76"/>
      <c r="D120" s="76"/>
      <c r="E120" s="76"/>
      <c r="F120" s="76"/>
      <c r="Y120" s="185"/>
    </row>
    <row r="121" spans="1:25">
      <c r="A121" s="76"/>
      <c r="B121" s="76"/>
      <c r="C121" s="76"/>
      <c r="D121" s="76"/>
      <c r="E121" s="76"/>
      <c r="F121" s="76"/>
      <c r="Y121" s="185"/>
    </row>
    <row r="122" spans="1:25">
      <c r="A122" s="76"/>
      <c r="B122" s="76"/>
      <c r="C122" s="76"/>
      <c r="D122" s="76"/>
      <c r="E122" s="76"/>
      <c r="F122" s="76"/>
    </row>
    <row r="123" spans="1:25">
      <c r="A123" s="76"/>
      <c r="B123" s="76"/>
      <c r="C123" s="76"/>
      <c r="D123" s="76"/>
      <c r="E123" s="76"/>
      <c r="F123" s="76"/>
    </row>
    <row r="124" spans="1:25">
      <c r="A124" s="76"/>
      <c r="B124" s="76"/>
      <c r="C124" s="76"/>
      <c r="D124" s="76"/>
      <c r="E124" s="76"/>
      <c r="F124" s="76"/>
    </row>
    <row r="125" spans="1:25">
      <c r="A125" s="76"/>
      <c r="B125" s="76"/>
      <c r="C125" s="76"/>
      <c r="D125" s="76"/>
      <c r="E125" s="76"/>
      <c r="F125" s="76"/>
    </row>
    <row r="126" spans="1:25">
      <c r="A126" s="76"/>
      <c r="B126" s="76"/>
      <c r="C126" s="76"/>
      <c r="D126" s="76"/>
      <c r="E126" s="76"/>
      <c r="F126" s="76"/>
    </row>
    <row r="127" spans="1:25">
      <c r="A127" s="76"/>
      <c r="B127" s="76"/>
      <c r="C127" s="76"/>
      <c r="D127" s="76"/>
      <c r="E127" s="76"/>
      <c r="F127" s="76"/>
    </row>
    <row r="128" spans="1:25">
      <c r="A128" s="76"/>
      <c r="B128" s="76"/>
      <c r="C128" s="76"/>
      <c r="D128" s="76"/>
      <c r="E128" s="76"/>
      <c r="F128" s="76"/>
    </row>
    <row r="129" spans="1:6">
      <c r="A129" s="76"/>
      <c r="B129" s="76"/>
      <c r="C129" s="76"/>
      <c r="D129" s="76"/>
      <c r="E129" s="76"/>
      <c r="F129" s="76"/>
    </row>
    <row r="130" spans="1:6">
      <c r="A130" s="76"/>
      <c r="B130" s="76"/>
      <c r="C130" s="76"/>
      <c r="D130" s="76"/>
      <c r="E130" s="76"/>
      <c r="F130" s="76"/>
    </row>
    <row r="131" spans="1:6">
      <c r="A131" s="76"/>
      <c r="B131" s="76"/>
      <c r="C131" s="76"/>
      <c r="D131" s="76"/>
      <c r="E131" s="76"/>
      <c r="F131" s="76"/>
    </row>
    <row r="132" spans="1:6">
      <c r="A132" s="76"/>
      <c r="B132" s="76"/>
      <c r="C132" s="76"/>
      <c r="D132" s="76"/>
      <c r="E132" s="76"/>
      <c r="F132" s="76"/>
    </row>
    <row r="133" spans="1:6">
      <c r="A133" s="76"/>
      <c r="B133" s="76"/>
      <c r="C133" s="76"/>
      <c r="D133" s="76"/>
      <c r="E133" s="76"/>
      <c r="F133" s="76"/>
    </row>
    <row r="134" spans="1:6">
      <c r="A134" s="76"/>
      <c r="B134" s="76"/>
      <c r="C134" s="76"/>
      <c r="D134" s="76"/>
      <c r="E134" s="76"/>
      <c r="F134" s="76"/>
    </row>
    <row r="135" spans="1:6">
      <c r="A135" s="76"/>
      <c r="B135" s="76"/>
      <c r="C135" s="76"/>
      <c r="D135" s="76"/>
      <c r="E135" s="76"/>
      <c r="F135" s="76"/>
    </row>
    <row r="136" spans="1:6">
      <c r="A136" s="76"/>
      <c r="B136" s="76"/>
      <c r="C136" s="76"/>
      <c r="D136" s="76"/>
      <c r="E136" s="76"/>
      <c r="F136" s="76"/>
    </row>
    <row r="137" spans="1:6">
      <c r="A137" s="76"/>
      <c r="B137" s="76"/>
      <c r="C137" s="76"/>
      <c r="D137" s="76"/>
      <c r="E137" s="76"/>
      <c r="F137" s="76"/>
    </row>
    <row r="138" spans="1:6">
      <c r="A138" s="76"/>
      <c r="B138" s="76"/>
      <c r="C138" s="76"/>
      <c r="D138" s="76"/>
      <c r="E138" s="76"/>
      <c r="F138" s="76"/>
    </row>
    <row r="139" spans="1:6">
      <c r="A139" s="76"/>
      <c r="B139" s="76"/>
      <c r="C139" s="76"/>
      <c r="D139" s="76"/>
      <c r="E139" s="76"/>
      <c r="F139" s="76"/>
    </row>
    <row r="140" spans="1:6">
      <c r="A140" s="76"/>
      <c r="B140" s="76"/>
      <c r="C140" s="76"/>
      <c r="D140" s="76"/>
      <c r="E140" s="76"/>
      <c r="F140" s="76"/>
    </row>
    <row r="141" spans="1:6">
      <c r="A141" s="76"/>
      <c r="B141" s="76"/>
      <c r="C141" s="76"/>
      <c r="D141" s="76"/>
      <c r="E141" s="76"/>
      <c r="F141" s="76"/>
    </row>
    <row r="142" spans="1:6">
      <c r="A142" s="76"/>
      <c r="B142" s="76"/>
      <c r="C142" s="76"/>
      <c r="D142" s="76"/>
      <c r="E142" s="76"/>
      <c r="F142" s="76"/>
    </row>
    <row r="143" spans="1:6">
      <c r="A143" s="76"/>
      <c r="B143" s="76"/>
      <c r="C143" s="76"/>
      <c r="D143" s="76"/>
      <c r="E143" s="76"/>
      <c r="F143" s="76"/>
    </row>
    <row r="144" spans="1:6">
      <c r="A144" s="76"/>
      <c r="B144" s="76"/>
      <c r="C144" s="76"/>
      <c r="D144" s="76"/>
      <c r="E144" s="76"/>
      <c r="F144" s="76"/>
    </row>
    <row r="145" spans="1:6">
      <c r="A145" s="76"/>
      <c r="B145" s="76"/>
      <c r="C145" s="76"/>
      <c r="D145" s="76"/>
      <c r="E145" s="76"/>
      <c r="F145" s="76"/>
    </row>
    <row r="146" spans="1:6">
      <c r="A146" s="76"/>
      <c r="B146" s="76"/>
      <c r="C146" s="76"/>
      <c r="D146" s="76"/>
      <c r="E146" s="76"/>
      <c r="F146" s="76"/>
    </row>
    <row r="147" spans="1:6">
      <c r="A147" s="76"/>
      <c r="B147" s="76"/>
      <c r="C147" s="76"/>
      <c r="D147" s="76"/>
      <c r="E147" s="76"/>
      <c r="F147" s="76"/>
    </row>
    <row r="148" spans="1:6">
      <c r="A148" s="76"/>
      <c r="B148" s="76"/>
      <c r="C148" s="76"/>
      <c r="D148" s="76"/>
      <c r="E148" s="76"/>
      <c r="F148" s="76"/>
    </row>
    <row r="149" spans="1:6">
      <c r="A149" s="76"/>
      <c r="B149" s="76"/>
      <c r="C149" s="76"/>
      <c r="D149" s="76"/>
      <c r="E149" s="76"/>
      <c r="F149" s="76"/>
    </row>
    <row r="150" spans="1:6">
      <c r="A150" s="76"/>
      <c r="B150" s="76"/>
      <c r="C150" s="76"/>
      <c r="D150" s="76"/>
      <c r="E150" s="76"/>
      <c r="F150" s="76"/>
    </row>
    <row r="151" spans="1:6">
      <c r="A151" s="76"/>
      <c r="B151" s="76"/>
      <c r="C151" s="76"/>
      <c r="D151" s="76"/>
      <c r="E151" s="76"/>
      <c r="F151" s="76"/>
    </row>
    <row r="152" spans="1:6">
      <c r="A152" s="76"/>
      <c r="B152" s="76"/>
      <c r="C152" s="76"/>
      <c r="D152" s="76"/>
      <c r="E152" s="76"/>
      <c r="F152" s="76"/>
    </row>
    <row r="153" spans="1:6">
      <c r="A153" s="76"/>
      <c r="B153" s="76"/>
      <c r="C153" s="76"/>
      <c r="D153" s="76"/>
      <c r="E153" s="76"/>
      <c r="F153" s="76"/>
    </row>
    <row r="154" spans="1:6">
      <c r="A154" s="76"/>
      <c r="B154" s="76"/>
      <c r="C154" s="76"/>
      <c r="D154" s="76"/>
      <c r="E154" s="76"/>
      <c r="F154" s="76"/>
    </row>
    <row r="155" spans="1:6">
      <c r="A155" s="76"/>
      <c r="B155" s="76"/>
      <c r="C155" s="76"/>
      <c r="D155" s="76"/>
      <c r="E155" s="76"/>
      <c r="F155" s="76"/>
    </row>
    <row r="156" spans="1:6">
      <c r="A156" s="76"/>
      <c r="B156" s="76"/>
      <c r="C156" s="76"/>
      <c r="D156" s="76"/>
      <c r="E156" s="76"/>
      <c r="F156" s="76"/>
    </row>
    <row r="157" spans="1:6">
      <c r="A157" s="76"/>
      <c r="B157" s="76"/>
      <c r="C157" s="76"/>
      <c r="D157" s="76"/>
      <c r="E157" s="76"/>
      <c r="F157" s="76"/>
    </row>
    <row r="158" spans="1:6">
      <c r="A158" s="76"/>
      <c r="B158" s="76"/>
      <c r="C158" s="76"/>
      <c r="D158" s="76"/>
      <c r="E158" s="76"/>
      <c r="F158" s="76"/>
    </row>
    <row r="159" spans="1:6">
      <c r="A159" s="76"/>
      <c r="B159" s="76"/>
      <c r="C159" s="76"/>
      <c r="D159" s="76"/>
      <c r="E159" s="76"/>
      <c r="F159" s="76"/>
    </row>
    <row r="160" spans="1:6">
      <c r="A160" s="76"/>
      <c r="B160" s="76"/>
      <c r="C160" s="76"/>
      <c r="D160" s="76"/>
      <c r="E160" s="76"/>
      <c r="F160" s="76"/>
    </row>
    <row r="161" spans="1:6">
      <c r="A161" s="76"/>
      <c r="B161" s="76"/>
      <c r="C161" s="76"/>
      <c r="D161" s="76"/>
      <c r="E161" s="76"/>
      <c r="F161" s="76"/>
    </row>
    <row r="162" spans="1:6">
      <c r="A162" s="76"/>
      <c r="B162" s="76"/>
      <c r="C162" s="76"/>
      <c r="D162" s="76"/>
      <c r="E162" s="76"/>
      <c r="F162" s="76"/>
    </row>
    <row r="163" spans="1:6">
      <c r="A163" s="76"/>
      <c r="B163" s="76"/>
      <c r="C163" s="76"/>
      <c r="D163" s="76"/>
      <c r="E163" s="76"/>
      <c r="F163" s="76"/>
    </row>
    <row r="164" spans="1:6">
      <c r="A164" s="76"/>
      <c r="B164" s="76"/>
      <c r="C164" s="76"/>
      <c r="D164" s="76"/>
      <c r="E164" s="76"/>
      <c r="F164" s="76"/>
    </row>
    <row r="165" spans="1:6">
      <c r="A165" s="76"/>
      <c r="B165" s="76"/>
      <c r="C165" s="76"/>
      <c r="D165" s="76"/>
      <c r="E165" s="76"/>
      <c r="F165" s="76"/>
    </row>
    <row r="166" spans="1:6">
      <c r="A166" s="76"/>
      <c r="B166" s="76"/>
      <c r="C166" s="76"/>
      <c r="D166" s="76"/>
      <c r="E166" s="76"/>
      <c r="F166" s="76"/>
    </row>
    <row r="167" spans="1:6">
      <c r="A167" s="76"/>
      <c r="B167" s="76"/>
      <c r="C167" s="76"/>
      <c r="D167" s="76"/>
      <c r="E167" s="76"/>
      <c r="F167" s="76"/>
    </row>
    <row r="168" spans="1:6">
      <c r="A168" s="76"/>
      <c r="B168" s="76"/>
      <c r="C168" s="76"/>
      <c r="D168" s="76"/>
      <c r="E168" s="76"/>
      <c r="F168" s="76"/>
    </row>
    <row r="169" spans="1:6">
      <c r="A169" s="76"/>
      <c r="B169" s="76"/>
      <c r="C169" s="76"/>
      <c r="D169" s="76"/>
      <c r="E169" s="76"/>
      <c r="F169" s="76"/>
    </row>
    <row r="170" spans="1:6">
      <c r="A170" s="76"/>
      <c r="B170" s="76"/>
      <c r="C170" s="76"/>
      <c r="D170" s="76"/>
      <c r="E170" s="76"/>
      <c r="F170" s="76"/>
    </row>
    <row r="171" spans="1:6">
      <c r="A171" s="76"/>
      <c r="B171" s="76"/>
      <c r="C171" s="76"/>
      <c r="D171" s="76"/>
      <c r="E171" s="76"/>
      <c r="F171" s="76"/>
    </row>
    <row r="172" spans="1:6">
      <c r="A172" s="76"/>
      <c r="B172" s="76"/>
      <c r="C172" s="76"/>
      <c r="D172" s="76"/>
      <c r="E172" s="76"/>
      <c r="F172" s="76"/>
    </row>
    <row r="173" spans="1:6">
      <c r="A173" s="76"/>
      <c r="B173" s="76"/>
      <c r="C173" s="76"/>
      <c r="D173" s="76"/>
      <c r="E173" s="76"/>
      <c r="F173" s="76"/>
    </row>
    <row r="174" spans="1:6">
      <c r="A174" s="76"/>
      <c r="B174" s="76"/>
      <c r="C174" s="76"/>
      <c r="D174" s="76"/>
      <c r="E174" s="76"/>
      <c r="F174" s="76"/>
    </row>
    <row r="175" spans="1:6">
      <c r="A175" s="76"/>
      <c r="B175" s="76"/>
      <c r="C175" s="76"/>
      <c r="D175" s="76"/>
      <c r="E175" s="76"/>
      <c r="F175" s="76"/>
    </row>
    <row r="176" spans="1:6">
      <c r="A176" s="76"/>
      <c r="B176" s="76"/>
      <c r="C176" s="76"/>
      <c r="D176" s="76"/>
      <c r="E176" s="76"/>
      <c r="F176" s="76"/>
    </row>
    <row r="177" spans="1:6">
      <c r="A177" s="76"/>
      <c r="B177" s="76"/>
      <c r="C177" s="76"/>
      <c r="D177" s="76"/>
      <c r="E177" s="76"/>
      <c r="F177" s="76"/>
    </row>
    <row r="178" spans="1:6">
      <c r="A178" s="76"/>
      <c r="B178" s="76"/>
      <c r="C178" s="76"/>
      <c r="D178" s="76"/>
      <c r="E178" s="76"/>
      <c r="F178" s="76"/>
    </row>
    <row r="179" spans="1:6">
      <c r="A179" s="76"/>
      <c r="B179" s="76"/>
      <c r="C179" s="76"/>
      <c r="D179" s="76"/>
      <c r="E179" s="76"/>
      <c r="F179" s="76"/>
    </row>
    <row r="180" spans="1:6">
      <c r="A180" s="76"/>
      <c r="B180" s="76"/>
      <c r="C180" s="76"/>
      <c r="D180" s="76"/>
      <c r="E180" s="76"/>
      <c r="F180" s="76"/>
    </row>
    <row r="181" spans="1:6">
      <c r="A181" s="76"/>
      <c r="B181" s="76"/>
      <c r="C181" s="76"/>
      <c r="D181" s="76"/>
      <c r="E181" s="76"/>
      <c r="F181" s="76"/>
    </row>
    <row r="182" spans="1:6">
      <c r="A182" s="76"/>
      <c r="B182" s="76"/>
      <c r="C182" s="76"/>
      <c r="D182" s="76"/>
      <c r="E182" s="76"/>
      <c r="F182" s="76"/>
    </row>
    <row r="183" spans="1:6">
      <c r="A183" s="76"/>
      <c r="B183" s="76"/>
      <c r="C183" s="76"/>
      <c r="D183" s="76"/>
      <c r="E183" s="76"/>
      <c r="F183" s="76"/>
    </row>
    <row r="184" spans="1:6">
      <c r="A184" s="76"/>
      <c r="B184" s="76"/>
      <c r="C184" s="76"/>
      <c r="D184" s="76"/>
      <c r="E184" s="76"/>
      <c r="F184" s="76"/>
    </row>
    <row r="185" spans="1:6">
      <c r="A185" s="76"/>
      <c r="B185" s="76"/>
      <c r="C185" s="76"/>
      <c r="D185" s="76"/>
      <c r="E185" s="76"/>
      <c r="F185" s="76"/>
    </row>
    <row r="186" spans="1:6">
      <c r="A186" s="76"/>
      <c r="B186" s="76"/>
      <c r="C186" s="76"/>
      <c r="D186" s="76"/>
      <c r="E186" s="76"/>
      <c r="F186" s="76"/>
    </row>
    <row r="187" spans="1:6">
      <c r="A187" s="76"/>
      <c r="B187" s="76"/>
      <c r="C187" s="76"/>
      <c r="D187" s="76"/>
      <c r="E187" s="76"/>
      <c r="F187" s="76"/>
    </row>
    <row r="188" spans="1:6">
      <c r="A188" s="76"/>
      <c r="B188" s="76"/>
      <c r="C188" s="76"/>
      <c r="D188" s="76"/>
      <c r="E188" s="76"/>
      <c r="F188" s="76"/>
    </row>
    <row r="189" spans="1:6">
      <c r="A189" s="76"/>
      <c r="B189" s="76"/>
      <c r="C189" s="76"/>
      <c r="D189" s="76"/>
      <c r="E189" s="76"/>
      <c r="F189" s="76"/>
    </row>
    <row r="190" spans="1:6">
      <c r="A190" s="76"/>
      <c r="B190" s="76"/>
      <c r="C190" s="76"/>
      <c r="D190" s="76"/>
      <c r="E190" s="76"/>
      <c r="F190" s="76"/>
    </row>
    <row r="191" spans="1:6">
      <c r="A191" s="76"/>
      <c r="B191" s="76"/>
      <c r="C191" s="76"/>
      <c r="D191" s="76"/>
      <c r="E191" s="76"/>
      <c r="F191" s="76"/>
    </row>
    <row r="192" spans="1:6">
      <c r="A192" s="76"/>
      <c r="B192" s="76"/>
      <c r="C192" s="76"/>
      <c r="D192" s="76"/>
      <c r="E192" s="76"/>
      <c r="F192" s="76"/>
    </row>
    <row r="193" spans="1:6">
      <c r="A193" s="76"/>
      <c r="B193" s="76"/>
      <c r="C193" s="76"/>
      <c r="D193" s="76"/>
      <c r="E193" s="76"/>
      <c r="F193" s="76"/>
    </row>
    <row r="194" spans="1:6">
      <c r="A194" s="76"/>
      <c r="B194" s="76"/>
      <c r="C194" s="76"/>
      <c r="D194" s="76"/>
      <c r="E194" s="76"/>
      <c r="F194" s="76"/>
    </row>
    <row r="195" spans="1:6">
      <c r="A195" s="76"/>
      <c r="B195" s="76"/>
      <c r="C195" s="76"/>
      <c r="D195" s="76"/>
      <c r="E195" s="76"/>
      <c r="F195" s="76"/>
    </row>
    <row r="196" spans="1:6">
      <c r="A196" s="76"/>
      <c r="B196" s="76"/>
      <c r="C196" s="76"/>
      <c r="D196" s="76"/>
      <c r="E196" s="76"/>
      <c r="F196" s="76"/>
    </row>
    <row r="197" spans="1:6">
      <c r="A197" s="76"/>
      <c r="B197" s="76"/>
      <c r="C197" s="76"/>
      <c r="D197" s="76"/>
      <c r="E197" s="76"/>
      <c r="F197" s="76"/>
    </row>
    <row r="198" spans="1:6">
      <c r="A198" s="76"/>
      <c r="B198" s="76"/>
      <c r="C198" s="76"/>
      <c r="D198" s="76"/>
      <c r="E198" s="76"/>
      <c r="F198" s="76"/>
    </row>
    <row r="199" spans="1:6">
      <c r="A199" s="76"/>
      <c r="B199" s="76"/>
      <c r="C199" s="76"/>
      <c r="D199" s="76"/>
      <c r="E199" s="76"/>
      <c r="F199" s="76"/>
    </row>
    <row r="200" spans="1:6">
      <c r="A200" s="76"/>
      <c r="B200" s="76"/>
      <c r="C200" s="76"/>
      <c r="D200" s="76"/>
      <c r="E200" s="76"/>
      <c r="F200" s="76"/>
    </row>
    <row r="201" spans="1:6">
      <c r="A201" s="76"/>
      <c r="B201" s="76"/>
      <c r="C201" s="76"/>
      <c r="D201" s="76"/>
      <c r="E201" s="76"/>
      <c r="F201" s="76"/>
    </row>
    <row r="202" spans="1:6">
      <c r="A202" s="76"/>
      <c r="B202" s="76"/>
      <c r="C202" s="76"/>
      <c r="D202" s="76"/>
      <c r="E202" s="76"/>
      <c r="F202" s="76"/>
    </row>
    <row r="203" spans="1:6">
      <c r="A203" s="76"/>
      <c r="B203" s="76"/>
      <c r="C203" s="76"/>
      <c r="D203" s="76"/>
      <c r="E203" s="76"/>
      <c r="F203" s="76"/>
    </row>
    <row r="204" spans="1:6">
      <c r="A204" s="76"/>
      <c r="B204" s="76"/>
      <c r="C204" s="76"/>
      <c r="D204" s="76"/>
      <c r="E204" s="76"/>
      <c r="F204" s="76"/>
    </row>
    <row r="205" spans="1:6">
      <c r="A205" s="76"/>
      <c r="B205" s="76"/>
      <c r="C205" s="76"/>
      <c r="D205" s="76"/>
      <c r="E205" s="76"/>
      <c r="F205" s="76"/>
    </row>
    <row r="206" spans="1:6">
      <c r="A206" s="76"/>
      <c r="B206" s="76"/>
      <c r="C206" s="76"/>
      <c r="D206" s="76"/>
      <c r="E206" s="76"/>
      <c r="F206" s="76"/>
    </row>
    <row r="207" spans="1:6">
      <c r="A207" s="76"/>
      <c r="B207" s="76"/>
      <c r="C207" s="76"/>
      <c r="D207" s="76"/>
      <c r="E207" s="76"/>
      <c r="F207" s="76"/>
    </row>
    <row r="208" spans="1:6">
      <c r="A208" s="76"/>
      <c r="B208" s="76"/>
      <c r="C208" s="76"/>
      <c r="D208" s="76"/>
      <c r="E208" s="76"/>
      <c r="F208" s="76"/>
    </row>
    <row r="209" spans="1:6">
      <c r="A209" s="76"/>
      <c r="B209" s="76"/>
      <c r="C209" s="76"/>
      <c r="D209" s="76"/>
      <c r="E209" s="76"/>
      <c r="F209" s="76"/>
    </row>
    <row r="210" spans="1:6">
      <c r="A210" s="76"/>
      <c r="B210" s="76"/>
      <c r="C210" s="76"/>
      <c r="D210" s="76"/>
      <c r="E210" s="76"/>
      <c r="F210" s="76"/>
    </row>
    <row r="211" spans="1:6">
      <c r="A211" s="76"/>
      <c r="B211" s="76"/>
      <c r="C211" s="76"/>
      <c r="D211" s="76"/>
      <c r="E211" s="76"/>
      <c r="F211" s="76"/>
    </row>
    <row r="212" spans="1:6">
      <c r="A212" s="76"/>
      <c r="B212" s="76"/>
      <c r="C212" s="76"/>
      <c r="D212" s="76"/>
      <c r="E212" s="76"/>
      <c r="F212" s="76"/>
    </row>
    <row r="213" spans="1:6">
      <c r="A213" s="76"/>
      <c r="B213" s="76"/>
      <c r="C213" s="76"/>
      <c r="D213" s="76"/>
      <c r="E213" s="76"/>
      <c r="F213" s="76"/>
    </row>
    <row r="214" spans="1:6">
      <c r="A214" s="76"/>
      <c r="B214" s="76"/>
      <c r="C214" s="76"/>
      <c r="D214" s="76"/>
      <c r="E214" s="76"/>
      <c r="F214" s="76"/>
    </row>
    <row r="215" spans="1:6">
      <c r="A215" s="76"/>
      <c r="B215" s="76"/>
      <c r="C215" s="76"/>
      <c r="D215" s="76"/>
      <c r="E215" s="76"/>
      <c r="F215" s="76"/>
    </row>
    <row r="216" spans="1:6">
      <c r="A216" s="76"/>
      <c r="B216" s="76"/>
      <c r="C216" s="76"/>
      <c r="D216" s="76"/>
      <c r="E216" s="76"/>
      <c r="F216" s="76"/>
    </row>
    <row r="217" spans="1:6">
      <c r="A217" s="76"/>
      <c r="B217" s="76"/>
      <c r="C217" s="76"/>
      <c r="D217" s="76"/>
      <c r="E217" s="76"/>
      <c r="F217" s="76"/>
    </row>
    <row r="218" spans="1:6">
      <c r="A218" s="76"/>
      <c r="B218" s="76"/>
      <c r="C218" s="76"/>
      <c r="D218" s="76"/>
      <c r="E218" s="76"/>
      <c r="F218" s="76"/>
    </row>
    <row r="219" spans="1:6">
      <c r="A219" s="76"/>
      <c r="B219" s="76"/>
      <c r="C219" s="76"/>
      <c r="D219" s="76"/>
      <c r="E219" s="76"/>
      <c r="F219" s="76"/>
    </row>
    <row r="220" spans="1:6">
      <c r="A220" s="76"/>
      <c r="B220" s="76"/>
      <c r="C220" s="76"/>
      <c r="D220" s="76"/>
      <c r="E220" s="76"/>
      <c r="F220" s="76"/>
    </row>
    <row r="221" spans="1:6">
      <c r="A221" s="76"/>
      <c r="B221" s="76"/>
      <c r="C221" s="76"/>
      <c r="D221" s="76"/>
      <c r="E221" s="76"/>
      <c r="F221" s="76"/>
    </row>
    <row r="222" spans="1:6">
      <c r="A222" s="76"/>
      <c r="B222" s="76"/>
      <c r="C222" s="76"/>
      <c r="D222" s="76"/>
      <c r="E222" s="76"/>
      <c r="F222" s="76"/>
    </row>
    <row r="223" spans="1:6">
      <c r="A223" s="76"/>
      <c r="B223" s="76"/>
      <c r="C223" s="76"/>
      <c r="D223" s="76"/>
      <c r="E223" s="76"/>
      <c r="F223" s="76"/>
    </row>
    <row r="224" spans="1:6">
      <c r="A224" s="76"/>
      <c r="B224" s="76"/>
      <c r="C224" s="76"/>
      <c r="D224" s="76"/>
      <c r="E224" s="76"/>
      <c r="F224" s="76"/>
    </row>
    <row r="225" spans="1:6">
      <c r="A225" s="76"/>
      <c r="B225" s="76"/>
      <c r="C225" s="76"/>
      <c r="D225" s="76"/>
      <c r="E225" s="76"/>
      <c r="F225" s="76"/>
    </row>
    <row r="226" spans="1:6">
      <c r="A226" s="76"/>
      <c r="B226" s="76"/>
      <c r="C226" s="76"/>
      <c r="D226" s="76"/>
      <c r="E226" s="76"/>
      <c r="F226" s="76"/>
    </row>
    <row r="227" spans="1:6">
      <c r="A227" s="76"/>
      <c r="B227" s="76"/>
      <c r="C227" s="76"/>
      <c r="D227" s="76"/>
      <c r="E227" s="76"/>
      <c r="F227" s="76"/>
    </row>
    <row r="228" spans="1:6">
      <c r="A228" s="76"/>
      <c r="B228" s="76"/>
      <c r="C228" s="76"/>
      <c r="D228" s="76"/>
      <c r="E228" s="76"/>
      <c r="F228" s="76"/>
    </row>
    <row r="229" spans="1:6">
      <c r="A229" s="76"/>
      <c r="B229" s="76"/>
      <c r="C229" s="76"/>
      <c r="D229" s="76"/>
      <c r="E229" s="76"/>
      <c r="F229" s="76"/>
    </row>
    <row r="230" spans="1:6">
      <c r="A230" s="76"/>
      <c r="B230" s="76"/>
      <c r="C230" s="76"/>
      <c r="D230" s="76"/>
      <c r="E230" s="76"/>
      <c r="F230" s="76"/>
    </row>
    <row r="231" spans="1:6">
      <c r="A231" s="76"/>
      <c r="B231" s="76"/>
      <c r="C231" s="76"/>
      <c r="D231" s="76"/>
      <c r="E231" s="76"/>
      <c r="F231" s="76"/>
    </row>
    <row r="232" spans="1:6">
      <c r="A232" s="76"/>
      <c r="B232" s="76"/>
      <c r="C232" s="76"/>
      <c r="D232" s="76"/>
      <c r="E232" s="76"/>
      <c r="F232" s="76"/>
    </row>
    <row r="233" spans="1:6">
      <c r="A233" s="76"/>
      <c r="B233" s="76"/>
      <c r="C233" s="76"/>
      <c r="D233" s="76"/>
      <c r="E233" s="76"/>
      <c r="F233" s="76"/>
    </row>
    <row r="234" spans="1:6">
      <c r="A234" s="76"/>
      <c r="B234" s="76"/>
      <c r="C234" s="76"/>
      <c r="D234" s="76"/>
      <c r="E234" s="76"/>
      <c r="F234" s="76"/>
    </row>
    <row r="235" spans="1:6">
      <c r="A235" s="76"/>
      <c r="B235" s="76"/>
      <c r="C235" s="76"/>
      <c r="D235" s="76"/>
      <c r="E235" s="76"/>
      <c r="F235" s="76"/>
    </row>
    <row r="236" spans="1:6">
      <c r="A236" s="76"/>
      <c r="B236" s="76"/>
      <c r="C236" s="76"/>
      <c r="D236" s="76"/>
      <c r="E236" s="76"/>
      <c r="F236" s="76"/>
    </row>
    <row r="237" spans="1:6">
      <c r="A237" s="76"/>
      <c r="B237" s="76"/>
      <c r="C237" s="76"/>
      <c r="D237" s="76"/>
      <c r="E237" s="76"/>
      <c r="F237" s="76"/>
    </row>
    <row r="238" spans="1:6">
      <c r="A238" s="76"/>
      <c r="B238" s="76"/>
      <c r="C238" s="76"/>
      <c r="D238" s="76"/>
      <c r="E238" s="76"/>
      <c r="F238" s="76"/>
    </row>
    <row r="239" spans="1:6">
      <c r="A239" s="76"/>
      <c r="B239" s="76"/>
      <c r="C239" s="76"/>
      <c r="D239" s="76"/>
      <c r="E239" s="76"/>
      <c r="F239" s="76"/>
    </row>
    <row r="240" spans="1:6">
      <c r="A240" s="76"/>
      <c r="B240" s="76"/>
      <c r="C240" s="76"/>
      <c r="D240" s="76"/>
      <c r="E240" s="76"/>
      <c r="F240" s="76"/>
    </row>
    <row r="241" spans="1:6">
      <c r="A241" s="76"/>
      <c r="B241" s="76"/>
      <c r="C241" s="76"/>
      <c r="D241" s="76"/>
      <c r="E241" s="76"/>
      <c r="F241" s="76"/>
    </row>
    <row r="242" spans="1:6">
      <c r="A242" s="76"/>
      <c r="B242" s="76"/>
      <c r="C242" s="76"/>
      <c r="D242" s="76"/>
      <c r="E242" s="76"/>
      <c r="F242" s="76"/>
    </row>
    <row r="243" spans="1:6">
      <c r="A243" s="76"/>
      <c r="B243" s="76"/>
      <c r="C243" s="76"/>
      <c r="D243" s="76"/>
      <c r="E243" s="76"/>
      <c r="F243" s="76"/>
    </row>
    <row r="244" spans="1:6">
      <c r="A244" s="76"/>
      <c r="B244" s="76"/>
      <c r="C244" s="76"/>
      <c r="D244" s="76"/>
      <c r="E244" s="76"/>
      <c r="F244" s="76"/>
    </row>
    <row r="245" spans="1:6">
      <c r="A245" s="76"/>
      <c r="B245" s="76"/>
      <c r="C245" s="76"/>
      <c r="D245" s="76"/>
      <c r="E245" s="76"/>
      <c r="F245" s="76"/>
    </row>
    <row r="246" spans="1:6">
      <c r="A246" s="76"/>
      <c r="B246" s="76"/>
      <c r="C246" s="76"/>
      <c r="D246" s="76"/>
      <c r="E246" s="76"/>
      <c r="F246" s="76"/>
    </row>
    <row r="247" spans="1:6">
      <c r="A247" s="76"/>
      <c r="B247" s="76"/>
      <c r="C247" s="76"/>
      <c r="D247" s="76"/>
      <c r="E247" s="76"/>
      <c r="F247" s="76"/>
    </row>
    <row r="248" spans="1:6">
      <c r="A248" s="76"/>
      <c r="B248" s="76"/>
      <c r="C248" s="76"/>
      <c r="D248" s="76"/>
      <c r="E248" s="76"/>
      <c r="F248" s="76"/>
    </row>
    <row r="249" spans="1:6">
      <c r="A249" s="76"/>
      <c r="B249" s="76"/>
      <c r="C249" s="76"/>
      <c r="D249" s="76"/>
      <c r="E249" s="76"/>
      <c r="F249" s="76"/>
    </row>
    <row r="250" spans="1:6">
      <c r="A250" s="76"/>
      <c r="B250" s="76"/>
      <c r="C250" s="76"/>
      <c r="D250" s="76"/>
      <c r="E250" s="76"/>
      <c r="F250" s="76"/>
    </row>
    <row r="251" spans="1:6">
      <c r="A251" s="76"/>
      <c r="B251" s="76"/>
      <c r="C251" s="76"/>
      <c r="D251" s="76"/>
      <c r="E251" s="76"/>
      <c r="F251" s="76"/>
    </row>
    <row r="252" spans="1:6">
      <c r="A252" s="76"/>
      <c r="B252" s="76"/>
      <c r="C252" s="76"/>
      <c r="D252" s="76"/>
      <c r="E252" s="76"/>
      <c r="F252" s="76"/>
    </row>
    <row r="253" spans="1:6">
      <c r="A253" s="76"/>
      <c r="B253" s="76"/>
      <c r="C253" s="76"/>
      <c r="D253" s="76"/>
      <c r="E253" s="76"/>
      <c r="F253" s="76"/>
    </row>
    <row r="254" spans="1:6">
      <c r="A254" s="76"/>
      <c r="B254" s="76"/>
      <c r="C254" s="76"/>
      <c r="D254" s="76"/>
      <c r="E254" s="76"/>
      <c r="F254" s="76"/>
    </row>
    <row r="255" spans="1:6">
      <c r="A255" s="76"/>
      <c r="B255" s="76"/>
      <c r="C255" s="76"/>
      <c r="D255" s="76"/>
      <c r="E255" s="76"/>
      <c r="F255" s="76"/>
    </row>
    <row r="256" spans="1:6">
      <c r="A256" s="76"/>
      <c r="B256" s="76"/>
      <c r="C256" s="76"/>
      <c r="D256" s="76"/>
      <c r="E256" s="76"/>
      <c r="F256" s="76"/>
    </row>
    <row r="257" spans="1:6">
      <c r="A257" s="76"/>
      <c r="B257" s="76"/>
      <c r="C257" s="76"/>
      <c r="D257" s="76"/>
      <c r="E257" s="76"/>
      <c r="F257" s="76"/>
    </row>
    <row r="258" spans="1:6">
      <c r="A258" s="76"/>
      <c r="B258" s="76"/>
      <c r="C258" s="76"/>
      <c r="D258" s="76"/>
      <c r="E258" s="76"/>
      <c r="F258" s="76"/>
    </row>
    <row r="259" spans="1:6">
      <c r="A259" s="76"/>
      <c r="B259" s="76"/>
      <c r="C259" s="76"/>
      <c r="D259" s="76"/>
      <c r="E259" s="76"/>
      <c r="F259" s="76"/>
    </row>
    <row r="260" spans="1:6">
      <c r="A260" s="76"/>
      <c r="B260" s="76"/>
      <c r="C260" s="76"/>
      <c r="D260" s="76"/>
      <c r="E260" s="76"/>
      <c r="F260" s="76"/>
    </row>
    <row r="261" spans="1:6">
      <c r="A261" s="76"/>
      <c r="B261" s="76"/>
      <c r="C261" s="76"/>
      <c r="D261" s="76"/>
      <c r="E261" s="76"/>
      <c r="F261" s="76"/>
    </row>
    <row r="262" spans="1:6">
      <c r="A262" s="76"/>
      <c r="B262" s="76"/>
      <c r="C262" s="76"/>
      <c r="D262" s="76"/>
      <c r="E262" s="76"/>
      <c r="F262" s="76"/>
    </row>
    <row r="263" spans="1:6">
      <c r="A263" s="76"/>
      <c r="B263" s="76"/>
      <c r="C263" s="76"/>
      <c r="D263" s="76"/>
      <c r="E263" s="76"/>
      <c r="F263" s="76"/>
    </row>
    <row r="264" spans="1:6">
      <c r="A264" s="76"/>
      <c r="B264" s="76"/>
      <c r="C264" s="76"/>
      <c r="D264" s="76"/>
      <c r="E264" s="76"/>
      <c r="F264" s="76"/>
    </row>
    <row r="265" spans="1:6">
      <c r="A265" s="76"/>
      <c r="B265" s="76"/>
      <c r="C265" s="76"/>
      <c r="D265" s="76"/>
      <c r="E265" s="76"/>
      <c r="F265" s="76"/>
    </row>
    <row r="266" spans="1:6">
      <c r="A266" s="76"/>
      <c r="B266" s="76"/>
      <c r="C266" s="76"/>
      <c r="D266" s="76"/>
      <c r="E266" s="76"/>
      <c r="F266" s="76"/>
    </row>
    <row r="267" spans="1:6">
      <c r="A267" s="76"/>
      <c r="B267" s="76"/>
      <c r="C267" s="76"/>
      <c r="D267" s="76"/>
      <c r="E267" s="76"/>
      <c r="F267" s="76"/>
    </row>
    <row r="268" spans="1:6">
      <c r="A268" s="76"/>
      <c r="B268" s="76"/>
      <c r="C268" s="76"/>
      <c r="D268" s="76"/>
      <c r="E268" s="76"/>
      <c r="F268" s="76"/>
    </row>
    <row r="269" spans="1:6">
      <c r="A269" s="76"/>
      <c r="B269" s="76"/>
      <c r="C269" s="76"/>
      <c r="D269" s="76"/>
      <c r="E269" s="76"/>
      <c r="F269" s="76"/>
    </row>
    <row r="270" spans="1:6">
      <c r="A270" s="76"/>
      <c r="B270" s="76"/>
      <c r="C270" s="76"/>
      <c r="D270" s="76"/>
      <c r="E270" s="76"/>
      <c r="F270" s="76"/>
    </row>
    <row r="271" spans="1:6">
      <c r="A271" s="76"/>
      <c r="B271" s="76"/>
      <c r="C271" s="76"/>
      <c r="D271" s="76"/>
      <c r="E271" s="76"/>
      <c r="F271" s="76"/>
    </row>
    <row r="272" spans="1:6">
      <c r="A272" s="76"/>
      <c r="B272" s="76"/>
      <c r="C272" s="76"/>
      <c r="D272" s="76"/>
      <c r="E272" s="76"/>
      <c r="F272" s="76"/>
    </row>
    <row r="273" spans="1:6">
      <c r="A273" s="76"/>
      <c r="B273" s="76"/>
      <c r="C273" s="76"/>
      <c r="D273" s="76"/>
      <c r="E273" s="76"/>
      <c r="F273" s="76"/>
    </row>
    <row r="274" spans="1:6">
      <c r="A274" s="76"/>
      <c r="B274" s="76"/>
      <c r="C274" s="76"/>
      <c r="D274" s="76"/>
      <c r="E274" s="76"/>
      <c r="F274" s="76"/>
    </row>
    <row r="275" spans="1:6">
      <c r="A275" s="76"/>
      <c r="B275" s="76"/>
      <c r="C275" s="76"/>
      <c r="D275" s="76"/>
      <c r="E275" s="76"/>
      <c r="F275" s="76"/>
    </row>
    <row r="276" spans="1:6">
      <c r="A276" s="76"/>
      <c r="B276" s="76"/>
      <c r="C276" s="76"/>
      <c r="D276" s="76"/>
      <c r="E276" s="76"/>
      <c r="F276" s="76"/>
    </row>
    <row r="277" spans="1:6">
      <c r="A277" s="76"/>
      <c r="B277" s="76"/>
      <c r="C277" s="76"/>
      <c r="D277" s="76"/>
      <c r="E277" s="76"/>
      <c r="F277" s="76"/>
    </row>
    <row r="278" spans="1:6">
      <c r="A278" s="76"/>
      <c r="B278" s="76"/>
      <c r="C278" s="76"/>
      <c r="D278" s="76"/>
      <c r="E278" s="76"/>
      <c r="F278" s="76"/>
    </row>
    <row r="279" spans="1:6">
      <c r="A279" s="76"/>
      <c r="B279" s="76"/>
      <c r="C279" s="76"/>
      <c r="D279" s="76"/>
      <c r="E279" s="76"/>
      <c r="F279" s="76"/>
    </row>
    <row r="280" spans="1:6">
      <c r="A280" s="76"/>
      <c r="B280" s="76"/>
      <c r="C280" s="76"/>
      <c r="D280" s="76"/>
      <c r="E280" s="76"/>
      <c r="F280" s="76"/>
    </row>
    <row r="281" spans="1:6">
      <c r="A281" s="76"/>
      <c r="B281" s="76"/>
      <c r="C281" s="76"/>
      <c r="D281" s="76"/>
      <c r="E281" s="76"/>
      <c r="F281" s="76"/>
    </row>
    <row r="282" spans="1:6">
      <c r="A282" s="76"/>
      <c r="B282" s="76"/>
      <c r="C282" s="76"/>
      <c r="D282" s="76"/>
      <c r="E282" s="76"/>
      <c r="F282" s="76"/>
    </row>
    <row r="283" spans="1:6">
      <c r="A283" s="76"/>
      <c r="B283" s="76"/>
      <c r="C283" s="76"/>
      <c r="D283" s="76"/>
      <c r="E283" s="76"/>
      <c r="F283" s="76"/>
    </row>
    <row r="284" spans="1:6">
      <c r="A284" s="76"/>
      <c r="B284" s="76"/>
      <c r="C284" s="76"/>
      <c r="D284" s="76"/>
      <c r="E284" s="76"/>
      <c r="F284" s="76"/>
    </row>
    <row r="285" spans="1:6">
      <c r="A285" s="76"/>
      <c r="B285" s="76"/>
      <c r="C285" s="76"/>
      <c r="D285" s="76"/>
      <c r="E285" s="76"/>
      <c r="F285" s="76"/>
    </row>
    <row r="286" spans="1:6">
      <c r="A286" s="76"/>
      <c r="B286" s="76"/>
      <c r="C286" s="76"/>
      <c r="D286" s="76"/>
      <c r="E286" s="76"/>
      <c r="F286" s="76"/>
    </row>
    <row r="287" spans="1:6">
      <c r="A287" s="76"/>
      <c r="B287" s="76"/>
      <c r="C287" s="76"/>
      <c r="D287" s="76"/>
      <c r="E287" s="76"/>
      <c r="F287" s="76"/>
    </row>
    <row r="288" spans="1:6">
      <c r="A288" s="76"/>
      <c r="B288" s="76"/>
      <c r="C288" s="76"/>
      <c r="D288" s="76"/>
      <c r="E288" s="76"/>
      <c r="F288" s="76"/>
    </row>
    <row r="289" spans="1:6">
      <c r="A289" s="76"/>
      <c r="B289" s="76"/>
      <c r="C289" s="76"/>
      <c r="D289" s="76"/>
      <c r="E289" s="76"/>
      <c r="F289" s="76"/>
    </row>
    <row r="290" spans="1:6">
      <c r="A290" s="76"/>
      <c r="B290" s="76"/>
      <c r="C290" s="76"/>
      <c r="D290" s="76"/>
      <c r="E290" s="76"/>
      <c r="F290" s="76"/>
    </row>
    <row r="291" spans="1:6">
      <c r="A291" s="76"/>
      <c r="B291" s="76"/>
      <c r="C291" s="76"/>
      <c r="D291" s="76"/>
      <c r="E291" s="76"/>
      <c r="F291" s="76"/>
    </row>
    <row r="292" spans="1:6">
      <c r="A292" s="76"/>
      <c r="B292" s="76"/>
      <c r="C292" s="76"/>
      <c r="D292" s="76"/>
      <c r="E292" s="76"/>
      <c r="F292" s="76"/>
    </row>
    <row r="293" spans="1:6">
      <c r="A293" s="76"/>
      <c r="B293" s="76"/>
      <c r="C293" s="76"/>
      <c r="D293" s="76"/>
      <c r="E293" s="76"/>
      <c r="F293" s="76"/>
    </row>
    <row r="294" spans="1:6">
      <c r="A294" s="76"/>
      <c r="B294" s="76"/>
      <c r="C294" s="76"/>
      <c r="D294" s="76"/>
      <c r="E294" s="76"/>
      <c r="F294" s="76"/>
    </row>
    <row r="295" spans="1:6">
      <c r="A295" s="76"/>
      <c r="B295" s="76"/>
      <c r="C295" s="76"/>
      <c r="D295" s="76"/>
      <c r="E295" s="76"/>
      <c r="F295" s="76"/>
    </row>
    <row r="296" spans="1:6">
      <c r="A296" s="76"/>
      <c r="B296" s="76"/>
      <c r="C296" s="76"/>
      <c r="D296" s="76"/>
      <c r="E296" s="76"/>
      <c r="F296" s="76"/>
    </row>
    <row r="297" spans="1:6">
      <c r="A297" s="76"/>
      <c r="B297" s="76"/>
      <c r="C297" s="76"/>
      <c r="D297" s="76"/>
      <c r="E297" s="76"/>
      <c r="F297" s="76"/>
    </row>
    <row r="298" spans="1:6">
      <c r="A298" s="76"/>
      <c r="B298" s="76"/>
      <c r="C298" s="76"/>
      <c r="D298" s="76"/>
      <c r="E298" s="76"/>
      <c r="F298" s="76"/>
    </row>
    <row r="299" spans="1:6">
      <c r="A299" s="76"/>
      <c r="B299" s="76"/>
      <c r="C299" s="76"/>
      <c r="D299" s="76"/>
      <c r="E299" s="76"/>
      <c r="F299" s="76"/>
    </row>
    <row r="300" spans="1:6">
      <c r="A300" s="76"/>
      <c r="B300" s="76"/>
      <c r="C300" s="76"/>
      <c r="D300" s="76"/>
      <c r="E300" s="76"/>
      <c r="F300" s="76"/>
    </row>
    <row r="301" spans="1:6">
      <c r="A301" s="76"/>
      <c r="B301" s="76"/>
      <c r="C301" s="76"/>
      <c r="D301" s="76"/>
      <c r="E301" s="76"/>
      <c r="F301" s="76"/>
    </row>
    <row r="302" spans="1:6">
      <c r="A302" s="76"/>
      <c r="B302" s="76"/>
      <c r="C302" s="76"/>
      <c r="D302" s="76"/>
      <c r="E302" s="76"/>
      <c r="F302" s="76"/>
    </row>
    <row r="303" spans="1:6">
      <c r="A303" s="76"/>
      <c r="B303" s="76"/>
      <c r="C303" s="76"/>
      <c r="D303" s="76"/>
      <c r="E303" s="76"/>
      <c r="F303" s="76"/>
    </row>
    <row r="304" spans="1:6">
      <c r="A304" s="76"/>
      <c r="B304" s="76"/>
      <c r="C304" s="76"/>
      <c r="D304" s="76"/>
      <c r="E304" s="76"/>
      <c r="F304" s="76"/>
    </row>
    <row r="305" spans="1:6">
      <c r="A305" s="76"/>
      <c r="B305" s="76"/>
      <c r="C305" s="76"/>
      <c r="D305" s="76"/>
      <c r="E305" s="76"/>
      <c r="F305" s="76"/>
    </row>
    <row r="306" spans="1:6">
      <c r="A306" s="76"/>
      <c r="B306" s="76"/>
      <c r="C306" s="76"/>
      <c r="D306" s="76"/>
      <c r="E306" s="76"/>
      <c r="F306" s="76"/>
    </row>
    <row r="307" spans="1:6">
      <c r="A307" s="76"/>
      <c r="B307" s="76"/>
      <c r="C307" s="76"/>
      <c r="D307" s="76"/>
      <c r="E307" s="76"/>
      <c r="F307" s="76"/>
    </row>
    <row r="308" spans="1:6">
      <c r="A308" s="76"/>
      <c r="B308" s="76"/>
      <c r="C308" s="76"/>
      <c r="D308" s="76"/>
      <c r="E308" s="76"/>
      <c r="F308" s="76"/>
    </row>
    <row r="309" spans="1:6">
      <c r="A309" s="76"/>
      <c r="B309" s="76"/>
      <c r="C309" s="76"/>
      <c r="D309" s="76"/>
      <c r="E309" s="76"/>
      <c r="F309" s="76"/>
    </row>
    <row r="310" spans="1:6">
      <c r="A310" s="76"/>
      <c r="B310" s="76"/>
      <c r="C310" s="76"/>
      <c r="D310" s="76"/>
      <c r="E310" s="76"/>
      <c r="F310" s="76"/>
    </row>
    <row r="311" spans="1:6">
      <c r="A311" s="76"/>
      <c r="B311" s="76"/>
      <c r="C311" s="76"/>
      <c r="D311" s="76"/>
      <c r="E311" s="76"/>
      <c r="F311" s="76"/>
    </row>
    <row r="312" spans="1:6">
      <c r="A312" s="76"/>
      <c r="B312" s="76"/>
      <c r="C312" s="76"/>
      <c r="D312" s="76"/>
      <c r="E312" s="76"/>
      <c r="F312" s="76"/>
    </row>
    <row r="313" spans="1:6">
      <c r="A313" s="76"/>
      <c r="B313" s="76"/>
      <c r="C313" s="76"/>
      <c r="D313" s="76"/>
      <c r="E313" s="76"/>
      <c r="F313" s="76"/>
    </row>
    <row r="314" spans="1:6">
      <c r="A314" s="76"/>
      <c r="B314" s="76"/>
      <c r="C314" s="76"/>
      <c r="D314" s="76"/>
      <c r="E314" s="76"/>
      <c r="F314" s="76"/>
    </row>
    <row r="315" spans="1:6">
      <c r="A315" s="76"/>
      <c r="B315" s="76"/>
      <c r="C315" s="76"/>
      <c r="D315" s="76"/>
      <c r="E315" s="76"/>
      <c r="F315" s="76"/>
    </row>
    <row r="316" spans="1:6">
      <c r="A316" s="76"/>
      <c r="B316" s="76"/>
      <c r="C316" s="76"/>
      <c r="D316" s="76"/>
      <c r="E316" s="76"/>
      <c r="F316" s="76"/>
    </row>
    <row r="317" spans="1:6">
      <c r="A317" s="76"/>
      <c r="B317" s="76"/>
      <c r="C317" s="76"/>
      <c r="D317" s="76"/>
      <c r="E317" s="76"/>
      <c r="F317" s="76"/>
    </row>
    <row r="318" spans="1:6">
      <c r="A318" s="76"/>
      <c r="B318" s="76"/>
      <c r="C318" s="76"/>
      <c r="D318" s="76"/>
      <c r="E318" s="76"/>
      <c r="F318" s="76"/>
    </row>
    <row r="319" spans="1:6">
      <c r="A319" s="76"/>
      <c r="B319" s="76"/>
      <c r="C319" s="76"/>
      <c r="D319" s="76"/>
      <c r="E319" s="76"/>
      <c r="F319" s="76"/>
    </row>
    <row r="320" spans="1:6">
      <c r="A320" s="76"/>
      <c r="B320" s="76"/>
      <c r="C320" s="76"/>
      <c r="D320" s="76"/>
      <c r="E320" s="76"/>
      <c r="F320" s="76"/>
    </row>
    <row r="321" spans="1:6">
      <c r="A321" s="76"/>
      <c r="B321" s="76"/>
      <c r="C321" s="76"/>
      <c r="D321" s="76"/>
      <c r="E321" s="76"/>
      <c r="F321" s="76"/>
    </row>
    <row r="322" spans="1:6">
      <c r="A322" s="76"/>
      <c r="B322" s="76"/>
      <c r="C322" s="76"/>
      <c r="D322" s="76"/>
      <c r="E322" s="76"/>
      <c r="F322" s="76"/>
    </row>
    <row r="323" spans="1:6">
      <c r="A323" s="76"/>
      <c r="B323" s="76"/>
      <c r="C323" s="76"/>
      <c r="D323" s="76"/>
      <c r="E323" s="76"/>
      <c r="F323" s="76"/>
    </row>
    <row r="324" spans="1:6">
      <c r="A324" s="76"/>
      <c r="B324" s="76"/>
      <c r="C324" s="76"/>
      <c r="D324" s="76"/>
      <c r="E324" s="76"/>
      <c r="F324" s="76"/>
    </row>
    <row r="325" spans="1:6">
      <c r="A325" s="76"/>
      <c r="B325" s="76"/>
      <c r="C325" s="76"/>
      <c r="D325" s="76"/>
      <c r="E325" s="76"/>
      <c r="F325" s="76"/>
    </row>
    <row r="326" spans="1:6">
      <c r="A326" s="76"/>
      <c r="B326" s="76"/>
      <c r="C326" s="76"/>
      <c r="D326" s="76"/>
      <c r="E326" s="76"/>
      <c r="F326" s="76"/>
    </row>
    <row r="327" spans="1:6">
      <c r="A327" s="76"/>
      <c r="B327" s="76"/>
      <c r="C327" s="76"/>
      <c r="D327" s="76"/>
      <c r="E327" s="76"/>
      <c r="F327" s="76"/>
    </row>
    <row r="328" spans="1:6">
      <c r="A328" s="76"/>
      <c r="B328" s="76"/>
      <c r="C328" s="76"/>
      <c r="D328" s="76"/>
      <c r="E328" s="76"/>
      <c r="F328" s="76"/>
    </row>
    <row r="329" spans="1:6">
      <c r="A329" s="76"/>
      <c r="B329" s="76"/>
      <c r="C329" s="76"/>
      <c r="D329" s="76"/>
      <c r="E329" s="76"/>
      <c r="F329" s="76"/>
    </row>
    <row r="330" spans="1:6">
      <c r="A330" s="76"/>
      <c r="B330" s="76"/>
      <c r="C330" s="76"/>
      <c r="D330" s="76"/>
      <c r="E330" s="76"/>
      <c r="F330" s="76"/>
    </row>
    <row r="331" spans="1:6">
      <c r="A331" s="76"/>
      <c r="B331" s="76"/>
      <c r="C331" s="76"/>
      <c r="D331" s="76"/>
      <c r="E331" s="76"/>
      <c r="F331" s="76"/>
    </row>
    <row r="332" spans="1:6">
      <c r="A332" s="76"/>
      <c r="B332" s="76"/>
      <c r="C332" s="76"/>
      <c r="D332" s="76"/>
      <c r="E332" s="76"/>
      <c r="F332" s="76"/>
    </row>
    <row r="333" spans="1:6">
      <c r="A333" s="76"/>
      <c r="B333" s="76"/>
      <c r="C333" s="76"/>
      <c r="D333" s="76"/>
      <c r="E333" s="76"/>
      <c r="F333" s="76"/>
    </row>
    <row r="334" spans="1:6">
      <c r="A334" s="76"/>
      <c r="B334" s="76"/>
      <c r="C334" s="76"/>
      <c r="D334" s="76"/>
      <c r="E334" s="76"/>
      <c r="F334" s="76"/>
    </row>
    <row r="335" spans="1:6">
      <c r="A335" s="76"/>
      <c r="B335" s="76"/>
      <c r="C335" s="76"/>
      <c r="D335" s="76"/>
      <c r="E335" s="76"/>
      <c r="F335" s="76"/>
    </row>
    <row r="336" spans="1:6">
      <c r="A336" s="76"/>
      <c r="B336" s="76"/>
      <c r="C336" s="76"/>
      <c r="D336" s="76"/>
      <c r="E336" s="76"/>
      <c r="F336" s="76"/>
    </row>
    <row r="337" spans="1:6">
      <c r="A337" s="76"/>
      <c r="B337" s="76"/>
      <c r="C337" s="76"/>
      <c r="D337" s="76"/>
      <c r="E337" s="76"/>
      <c r="F337" s="76"/>
    </row>
    <row r="338" spans="1:6">
      <c r="A338" s="76"/>
      <c r="B338" s="76"/>
      <c r="C338" s="76"/>
      <c r="D338" s="76"/>
      <c r="E338" s="76"/>
      <c r="F338" s="76"/>
    </row>
    <row r="339" spans="1:6">
      <c r="A339" s="76"/>
      <c r="B339" s="76"/>
      <c r="C339" s="76"/>
      <c r="D339" s="76"/>
      <c r="E339" s="76"/>
      <c r="F339" s="76"/>
    </row>
    <row r="340" spans="1:6">
      <c r="A340" s="76"/>
      <c r="B340" s="76"/>
      <c r="C340" s="76"/>
      <c r="D340" s="76"/>
      <c r="E340" s="76"/>
      <c r="F340" s="76"/>
    </row>
    <row r="341" spans="1:6">
      <c r="A341" s="76"/>
      <c r="B341" s="76"/>
      <c r="C341" s="76"/>
      <c r="D341" s="76"/>
      <c r="E341" s="76"/>
      <c r="F341" s="76"/>
    </row>
    <row r="342" spans="1:6">
      <c r="A342" s="76"/>
      <c r="B342" s="76"/>
      <c r="C342" s="76"/>
      <c r="D342" s="76"/>
      <c r="E342" s="76"/>
      <c r="F342" s="76"/>
    </row>
    <row r="343" spans="1:6">
      <c r="A343" s="76"/>
      <c r="B343" s="76"/>
      <c r="C343" s="76"/>
      <c r="D343" s="76"/>
      <c r="E343" s="76"/>
      <c r="F343" s="76"/>
    </row>
    <row r="344" spans="1:6">
      <c r="A344" s="76"/>
      <c r="B344" s="76"/>
      <c r="C344" s="76"/>
      <c r="D344" s="76"/>
      <c r="E344" s="76"/>
      <c r="F344" s="76"/>
    </row>
    <row r="345" spans="1:6">
      <c r="A345" s="76"/>
      <c r="B345" s="76"/>
      <c r="C345" s="76"/>
      <c r="D345" s="76"/>
      <c r="E345" s="76"/>
      <c r="F345" s="76"/>
    </row>
    <row r="346" spans="1:6">
      <c r="A346" s="76"/>
      <c r="B346" s="76"/>
      <c r="C346" s="76"/>
      <c r="D346" s="76"/>
      <c r="E346" s="76"/>
      <c r="F346" s="76"/>
    </row>
    <row r="347" spans="1:6">
      <c r="A347" s="76"/>
      <c r="B347" s="76"/>
      <c r="C347" s="76"/>
      <c r="D347" s="76"/>
      <c r="E347" s="76"/>
      <c r="F347" s="76"/>
    </row>
    <row r="348" spans="1:6">
      <c r="A348" s="76"/>
      <c r="B348" s="76"/>
      <c r="C348" s="76"/>
      <c r="D348" s="76"/>
      <c r="E348" s="76"/>
      <c r="F348" s="76"/>
    </row>
    <row r="349" spans="1:6">
      <c r="A349" s="76"/>
      <c r="B349" s="76"/>
      <c r="C349" s="76"/>
      <c r="D349" s="76"/>
      <c r="E349" s="76"/>
      <c r="F349" s="76"/>
    </row>
    <row r="350" spans="1:6">
      <c r="A350" s="76"/>
      <c r="B350" s="76"/>
      <c r="C350" s="76"/>
      <c r="D350" s="76"/>
      <c r="E350" s="76"/>
      <c r="F350" s="76"/>
    </row>
    <row r="351" spans="1:6">
      <c r="A351" s="76"/>
      <c r="B351" s="76"/>
      <c r="C351" s="76"/>
      <c r="D351" s="76"/>
      <c r="E351" s="76"/>
      <c r="F351" s="76"/>
    </row>
    <row r="352" spans="1:6">
      <c r="A352" s="76"/>
      <c r="B352" s="76"/>
      <c r="C352" s="76"/>
      <c r="D352" s="76"/>
      <c r="E352" s="76"/>
      <c r="F352" s="76"/>
    </row>
    <row r="353" spans="1:6">
      <c r="A353" s="76"/>
      <c r="B353" s="76"/>
      <c r="C353" s="76"/>
      <c r="D353" s="76"/>
      <c r="E353" s="76"/>
      <c r="F353" s="76"/>
    </row>
    <row r="354" spans="1:6">
      <c r="A354" s="76"/>
      <c r="B354" s="76"/>
      <c r="C354" s="76"/>
      <c r="D354" s="76"/>
      <c r="E354" s="76"/>
      <c r="F354" s="76"/>
    </row>
    <row r="355" spans="1:6">
      <c r="A355" s="76"/>
      <c r="B355" s="76"/>
      <c r="C355" s="76"/>
      <c r="D355" s="76"/>
      <c r="E355" s="76"/>
      <c r="F355" s="76"/>
    </row>
    <row r="356" spans="1:6">
      <c r="A356" s="76"/>
      <c r="B356" s="76"/>
      <c r="C356" s="76"/>
      <c r="D356" s="76"/>
      <c r="E356" s="76"/>
      <c r="F356" s="76"/>
    </row>
    <row r="357" spans="1:6">
      <c r="A357" s="76"/>
      <c r="B357" s="76"/>
      <c r="C357" s="76"/>
      <c r="D357" s="76"/>
      <c r="E357" s="76"/>
      <c r="F357" s="76"/>
    </row>
    <row r="358" spans="1:6">
      <c r="A358" s="76"/>
      <c r="B358" s="76"/>
      <c r="C358" s="76"/>
      <c r="D358" s="76"/>
      <c r="E358" s="76"/>
      <c r="F358" s="76"/>
    </row>
    <row r="359" spans="1:6">
      <c r="A359" s="76"/>
      <c r="B359" s="76"/>
      <c r="C359" s="76"/>
      <c r="D359" s="76"/>
      <c r="E359" s="76"/>
      <c r="F359" s="76"/>
    </row>
    <row r="360" spans="1:6">
      <c r="A360" s="76"/>
      <c r="B360" s="76"/>
      <c r="C360" s="76"/>
      <c r="D360" s="76"/>
      <c r="E360" s="76"/>
      <c r="F360" s="76"/>
    </row>
    <row r="361" spans="1:6">
      <c r="A361" s="76"/>
      <c r="B361" s="76"/>
      <c r="C361" s="76"/>
      <c r="D361" s="76"/>
      <c r="E361" s="76"/>
      <c r="F361" s="76"/>
    </row>
    <row r="362" spans="1:6">
      <c r="A362" s="76"/>
      <c r="B362" s="76"/>
      <c r="C362" s="76"/>
      <c r="D362" s="76"/>
      <c r="E362" s="76"/>
      <c r="F362" s="76"/>
    </row>
    <row r="363" spans="1:6">
      <c r="A363" s="76"/>
      <c r="B363" s="76"/>
      <c r="C363" s="76"/>
      <c r="D363" s="76"/>
      <c r="E363" s="76"/>
      <c r="F363" s="76"/>
    </row>
    <row r="364" spans="1:6">
      <c r="A364" s="76"/>
      <c r="B364" s="76"/>
      <c r="C364" s="76"/>
      <c r="D364" s="76"/>
      <c r="E364" s="76"/>
      <c r="F364" s="76"/>
    </row>
    <row r="365" spans="1:6">
      <c r="A365" s="76"/>
      <c r="B365" s="76"/>
      <c r="C365" s="76"/>
      <c r="D365" s="76"/>
      <c r="E365" s="76"/>
      <c r="F365" s="76"/>
    </row>
    <row r="366" spans="1:6">
      <c r="A366" s="76"/>
      <c r="B366" s="76"/>
      <c r="C366" s="76"/>
      <c r="D366" s="76"/>
      <c r="E366" s="76"/>
      <c r="F366" s="76"/>
    </row>
    <row r="367" spans="1:6">
      <c r="A367" s="76"/>
      <c r="B367" s="76"/>
      <c r="C367" s="76"/>
      <c r="D367" s="76"/>
      <c r="E367" s="76"/>
      <c r="F367" s="76"/>
    </row>
    <row r="368" spans="1:6">
      <c r="A368" s="76"/>
      <c r="B368" s="76"/>
      <c r="C368" s="76"/>
      <c r="D368" s="76"/>
      <c r="E368" s="76"/>
      <c r="F368" s="76"/>
    </row>
    <row r="369" spans="1:6">
      <c r="A369" s="76"/>
      <c r="B369" s="76"/>
      <c r="C369" s="76"/>
      <c r="D369" s="76"/>
      <c r="E369" s="76"/>
      <c r="F369" s="76"/>
    </row>
    <row r="370" spans="1:6">
      <c r="A370" s="76"/>
      <c r="B370" s="76"/>
      <c r="C370" s="76"/>
      <c r="D370" s="76"/>
      <c r="E370" s="76"/>
      <c r="F370" s="76"/>
    </row>
    <row r="371" spans="1:6">
      <c r="A371" s="76"/>
      <c r="B371" s="76"/>
      <c r="C371" s="76"/>
      <c r="D371" s="76"/>
      <c r="E371" s="76"/>
      <c r="F371" s="76"/>
    </row>
    <row r="372" spans="1:6">
      <c r="A372" s="76"/>
      <c r="B372" s="76"/>
      <c r="C372" s="76"/>
      <c r="D372" s="76"/>
      <c r="E372" s="76"/>
      <c r="F372" s="76"/>
    </row>
    <row r="373" spans="1:6">
      <c r="A373" s="76"/>
      <c r="B373" s="76"/>
      <c r="C373" s="76"/>
      <c r="D373" s="76"/>
      <c r="E373" s="76"/>
      <c r="F373" s="76"/>
    </row>
    <row r="374" spans="1:6">
      <c r="A374" s="76"/>
      <c r="B374" s="76"/>
      <c r="C374" s="76"/>
      <c r="D374" s="76"/>
      <c r="E374" s="76"/>
      <c r="F374" s="76"/>
    </row>
    <row r="375" spans="1:6">
      <c r="A375" s="76"/>
      <c r="B375" s="76"/>
      <c r="C375" s="76"/>
      <c r="D375" s="76"/>
      <c r="E375" s="76"/>
      <c r="F375" s="76"/>
    </row>
    <row r="376" spans="1:6">
      <c r="A376" s="76"/>
      <c r="B376" s="76"/>
      <c r="C376" s="76"/>
      <c r="D376" s="76"/>
      <c r="E376" s="76"/>
      <c r="F376" s="76"/>
    </row>
    <row r="377" spans="1:6">
      <c r="A377" s="76"/>
      <c r="B377" s="76"/>
      <c r="C377" s="76"/>
      <c r="D377" s="76"/>
      <c r="E377" s="76"/>
      <c r="F377" s="76"/>
    </row>
    <row r="378" spans="1:6">
      <c r="A378" s="76"/>
      <c r="B378" s="76"/>
      <c r="C378" s="76"/>
      <c r="D378" s="76"/>
      <c r="E378" s="76"/>
      <c r="F378" s="76"/>
    </row>
    <row r="379" spans="1:6">
      <c r="A379" s="76"/>
      <c r="B379" s="76"/>
      <c r="C379" s="76"/>
      <c r="D379" s="76"/>
      <c r="E379" s="76"/>
      <c r="F379" s="76"/>
    </row>
    <row r="380" spans="1:6">
      <c r="A380" s="76"/>
      <c r="B380" s="76"/>
      <c r="C380" s="76"/>
      <c r="D380" s="76"/>
      <c r="E380" s="76"/>
      <c r="F380" s="76"/>
    </row>
    <row r="381" spans="1:6">
      <c r="A381" s="76"/>
      <c r="B381" s="76"/>
      <c r="C381" s="76"/>
      <c r="D381" s="76"/>
      <c r="E381" s="76"/>
      <c r="F381" s="76"/>
    </row>
    <row r="382" spans="1:6">
      <c r="A382" s="76"/>
      <c r="B382" s="76"/>
      <c r="C382" s="76"/>
      <c r="D382" s="76"/>
      <c r="E382" s="76"/>
      <c r="F382" s="76"/>
    </row>
    <row r="383" spans="1:6">
      <c r="A383" s="76"/>
      <c r="B383" s="76"/>
      <c r="C383" s="76"/>
      <c r="D383" s="76"/>
      <c r="E383" s="76"/>
      <c r="F383" s="76"/>
    </row>
    <row r="384" spans="1:6">
      <c r="A384" s="76"/>
      <c r="B384" s="76"/>
      <c r="C384" s="76"/>
      <c r="D384" s="76"/>
      <c r="E384" s="76"/>
      <c r="F384" s="76"/>
    </row>
    <row r="385" spans="1:6">
      <c r="A385" s="76"/>
      <c r="B385" s="76"/>
      <c r="C385" s="76"/>
      <c r="D385" s="76"/>
      <c r="E385" s="76"/>
      <c r="F385" s="76"/>
    </row>
    <row r="386" spans="1:6">
      <c r="A386" s="76"/>
      <c r="B386" s="76"/>
      <c r="C386" s="76"/>
      <c r="D386" s="76"/>
      <c r="E386" s="76"/>
      <c r="F386" s="76"/>
    </row>
    <row r="387" spans="1:6">
      <c r="A387" s="76"/>
      <c r="B387" s="76"/>
      <c r="C387" s="76"/>
      <c r="D387" s="76"/>
      <c r="E387" s="76"/>
      <c r="F387" s="76"/>
    </row>
    <row r="388" spans="1:6">
      <c r="A388" s="76"/>
      <c r="B388" s="76"/>
      <c r="C388" s="76"/>
      <c r="D388" s="76"/>
      <c r="E388" s="76"/>
      <c r="F388" s="76"/>
    </row>
    <row r="389" spans="1:6">
      <c r="A389" s="76"/>
      <c r="B389" s="76"/>
      <c r="C389" s="76"/>
      <c r="D389" s="76"/>
      <c r="E389" s="76"/>
      <c r="F389" s="76"/>
    </row>
    <row r="390" spans="1:6">
      <c r="A390" s="76"/>
      <c r="B390" s="76"/>
      <c r="C390" s="76"/>
      <c r="D390" s="76"/>
      <c r="E390" s="76"/>
      <c r="F390" s="76"/>
    </row>
    <row r="391" spans="1:6">
      <c r="A391" s="76"/>
      <c r="B391" s="76"/>
      <c r="C391" s="76"/>
      <c r="D391" s="76"/>
      <c r="E391" s="76"/>
      <c r="F391" s="76"/>
    </row>
    <row r="392" spans="1:6">
      <c r="A392" s="76"/>
      <c r="B392" s="76"/>
      <c r="C392" s="76"/>
      <c r="D392" s="76"/>
      <c r="E392" s="76"/>
      <c r="F392" s="76"/>
    </row>
    <row r="393" spans="1:6">
      <c r="A393" s="76"/>
      <c r="B393" s="76"/>
      <c r="C393" s="76"/>
      <c r="D393" s="76"/>
      <c r="E393" s="76"/>
      <c r="F393" s="76"/>
    </row>
    <row r="394" spans="1:6">
      <c r="A394" s="76"/>
      <c r="B394" s="76"/>
      <c r="C394" s="76"/>
      <c r="D394" s="76"/>
      <c r="E394" s="76"/>
      <c r="F394" s="76"/>
    </row>
    <row r="395" spans="1:6">
      <c r="A395" s="76"/>
      <c r="B395" s="76"/>
      <c r="C395" s="76"/>
      <c r="D395" s="76"/>
      <c r="E395" s="76"/>
      <c r="F395" s="76"/>
    </row>
    <row r="396" spans="1:6">
      <c r="A396" s="76"/>
      <c r="B396" s="76"/>
      <c r="C396" s="76"/>
      <c r="D396" s="76"/>
      <c r="E396" s="76"/>
      <c r="F396" s="76"/>
    </row>
    <row r="397" spans="1:6">
      <c r="A397" s="76"/>
      <c r="B397" s="76"/>
      <c r="C397" s="76"/>
      <c r="D397" s="76"/>
      <c r="E397" s="76"/>
      <c r="F397" s="76"/>
    </row>
    <row r="398" spans="1:6">
      <c r="A398" s="76"/>
      <c r="B398" s="76"/>
      <c r="C398" s="76"/>
      <c r="D398" s="76"/>
      <c r="E398" s="76"/>
      <c r="F398" s="76"/>
    </row>
    <row r="399" spans="1:6">
      <c r="A399" s="76"/>
      <c r="B399" s="76"/>
      <c r="C399" s="76"/>
      <c r="D399" s="76"/>
      <c r="E399" s="76"/>
      <c r="F399" s="76"/>
    </row>
    <row r="400" spans="1:6">
      <c r="A400" s="76"/>
      <c r="B400" s="76"/>
      <c r="C400" s="76"/>
      <c r="D400" s="76"/>
      <c r="E400" s="76"/>
      <c r="F400" s="76"/>
    </row>
    <row r="401" spans="1:6">
      <c r="A401" s="76"/>
      <c r="B401" s="76"/>
      <c r="C401" s="76"/>
      <c r="D401" s="76"/>
      <c r="E401" s="76"/>
      <c r="F401" s="76"/>
    </row>
    <row r="402" spans="1:6">
      <c r="A402" s="76"/>
      <c r="B402" s="76"/>
      <c r="C402" s="76"/>
      <c r="D402" s="76"/>
      <c r="E402" s="76"/>
      <c r="F402" s="76"/>
    </row>
    <row r="403" spans="1:6">
      <c r="A403" s="76"/>
      <c r="B403" s="76"/>
      <c r="C403" s="76"/>
      <c r="D403" s="76"/>
      <c r="E403" s="76"/>
      <c r="F403" s="76"/>
    </row>
    <row r="404" spans="1:6">
      <c r="A404" s="76"/>
      <c r="B404" s="76"/>
      <c r="C404" s="76"/>
      <c r="D404" s="76"/>
      <c r="E404" s="76"/>
      <c r="F404" s="76"/>
    </row>
    <row r="405" spans="1:6">
      <c r="A405" s="76"/>
      <c r="B405" s="76"/>
      <c r="C405" s="76"/>
      <c r="D405" s="76"/>
      <c r="E405" s="76"/>
      <c r="F405" s="76"/>
    </row>
    <row r="406" spans="1:6">
      <c r="A406" s="76"/>
      <c r="B406" s="76"/>
      <c r="C406" s="76"/>
      <c r="D406" s="76"/>
      <c r="E406" s="76"/>
      <c r="F406" s="76"/>
    </row>
    <row r="407" spans="1:6">
      <c r="A407" s="76"/>
      <c r="B407" s="76"/>
      <c r="C407" s="76"/>
      <c r="D407" s="76"/>
      <c r="E407" s="76"/>
      <c r="F407" s="76"/>
    </row>
    <row r="408" spans="1:6">
      <c r="A408" s="76"/>
      <c r="B408" s="76"/>
      <c r="C408" s="76"/>
      <c r="D408" s="76"/>
      <c r="E408" s="76"/>
      <c r="F408" s="76"/>
    </row>
    <row r="409" spans="1:6">
      <c r="A409" s="76"/>
      <c r="B409" s="76"/>
      <c r="C409" s="76"/>
      <c r="D409" s="76"/>
      <c r="E409" s="76"/>
      <c r="F409" s="76"/>
    </row>
    <row r="410" spans="1:6">
      <c r="A410" s="76"/>
      <c r="B410" s="76"/>
      <c r="C410" s="76"/>
      <c r="D410" s="76"/>
      <c r="E410" s="76"/>
      <c r="F410" s="76"/>
    </row>
    <row r="411" spans="1:6">
      <c r="A411" s="76"/>
      <c r="B411" s="76"/>
      <c r="C411" s="76"/>
      <c r="D411" s="76"/>
      <c r="E411" s="76"/>
      <c r="F411" s="76"/>
    </row>
    <row r="412" spans="1:6">
      <c r="A412" s="76"/>
      <c r="B412" s="76"/>
      <c r="C412" s="76"/>
      <c r="D412" s="76"/>
      <c r="E412" s="76"/>
      <c r="F412" s="76"/>
    </row>
    <row r="413" spans="1:6">
      <c r="A413" s="76"/>
      <c r="B413" s="76"/>
      <c r="C413" s="76"/>
      <c r="D413" s="76"/>
      <c r="E413" s="76"/>
      <c r="F413" s="76"/>
    </row>
    <row r="414" spans="1:6">
      <c r="A414" s="76"/>
      <c r="B414" s="76"/>
      <c r="C414" s="76"/>
      <c r="D414" s="76"/>
      <c r="E414" s="76"/>
      <c r="F414" s="76"/>
    </row>
    <row r="415" spans="1:6">
      <c r="A415" s="76"/>
      <c r="B415" s="76"/>
      <c r="C415" s="76"/>
      <c r="D415" s="76"/>
      <c r="E415" s="76"/>
      <c r="F415" s="76"/>
    </row>
    <row r="416" spans="1:6">
      <c r="A416" s="76"/>
      <c r="B416" s="76"/>
      <c r="C416" s="76"/>
      <c r="D416" s="76"/>
      <c r="E416" s="76"/>
      <c r="F416" s="76"/>
    </row>
    <row r="417" spans="1:6">
      <c r="A417" s="76"/>
      <c r="B417" s="76"/>
      <c r="C417" s="76"/>
      <c r="D417" s="76"/>
      <c r="E417" s="76"/>
      <c r="F417" s="76"/>
    </row>
    <row r="418" spans="1:6">
      <c r="A418" s="76"/>
      <c r="B418" s="76"/>
      <c r="C418" s="76"/>
      <c r="D418" s="76"/>
      <c r="E418" s="76"/>
      <c r="F418" s="76"/>
    </row>
    <row r="419" spans="1:6">
      <c r="A419" s="76"/>
      <c r="B419" s="76"/>
      <c r="C419" s="76"/>
      <c r="D419" s="76"/>
      <c r="E419" s="76"/>
      <c r="F419" s="76"/>
    </row>
    <row r="420" spans="1:6">
      <c r="A420" s="76"/>
      <c r="B420" s="76"/>
      <c r="C420" s="76"/>
      <c r="D420" s="76"/>
      <c r="E420" s="76"/>
      <c r="F420" s="76"/>
    </row>
    <row r="421" spans="1:6">
      <c r="A421" s="76"/>
      <c r="B421" s="76"/>
      <c r="C421" s="76"/>
      <c r="D421" s="76"/>
      <c r="E421" s="76"/>
      <c r="F421" s="76"/>
    </row>
    <row r="422" spans="1:6">
      <c r="A422" s="76"/>
      <c r="B422" s="76"/>
      <c r="C422" s="76"/>
      <c r="D422" s="76"/>
      <c r="E422" s="76"/>
      <c r="F422" s="76"/>
    </row>
    <row r="423" spans="1:6">
      <c r="A423" s="76"/>
      <c r="B423" s="76"/>
      <c r="C423" s="76"/>
      <c r="D423" s="76"/>
      <c r="E423" s="76"/>
      <c r="F423" s="76"/>
    </row>
    <row r="424" spans="1:6">
      <c r="A424" s="76"/>
      <c r="B424" s="76"/>
      <c r="C424" s="76"/>
      <c r="D424" s="76"/>
      <c r="E424" s="76"/>
      <c r="F424" s="76"/>
    </row>
    <row r="425" spans="1:6">
      <c r="A425" s="76"/>
      <c r="B425" s="76"/>
      <c r="C425" s="76"/>
      <c r="D425" s="76"/>
      <c r="E425" s="76"/>
      <c r="F425" s="76"/>
    </row>
    <row r="426" spans="1:6">
      <c r="A426" s="76"/>
      <c r="B426" s="76"/>
      <c r="C426" s="76"/>
      <c r="D426" s="76"/>
      <c r="E426" s="76"/>
      <c r="F426" s="76"/>
    </row>
    <row r="427" spans="1:6">
      <c r="A427" s="76"/>
      <c r="B427" s="76"/>
      <c r="C427" s="76"/>
      <c r="D427" s="76"/>
      <c r="E427" s="76"/>
      <c r="F427" s="76"/>
    </row>
    <row r="428" spans="1:6">
      <c r="A428" s="76"/>
      <c r="B428" s="76"/>
      <c r="C428" s="76"/>
      <c r="D428" s="76"/>
      <c r="E428" s="76"/>
      <c r="F428" s="76"/>
    </row>
    <row r="429" spans="1:6">
      <c r="A429" s="76"/>
      <c r="B429" s="76"/>
      <c r="C429" s="76"/>
      <c r="D429" s="76"/>
      <c r="E429" s="76"/>
      <c r="F429" s="76"/>
    </row>
    <row r="430" spans="1:6">
      <c r="A430" s="76"/>
      <c r="B430" s="76"/>
      <c r="C430" s="76"/>
      <c r="D430" s="76"/>
      <c r="E430" s="76"/>
      <c r="F430" s="76"/>
    </row>
    <row r="431" spans="1:6">
      <c r="A431" s="76"/>
      <c r="B431" s="76"/>
      <c r="C431" s="76"/>
      <c r="D431" s="76"/>
      <c r="E431" s="76"/>
      <c r="F431" s="76"/>
    </row>
    <row r="432" spans="1:6">
      <c r="A432" s="76"/>
      <c r="B432" s="76"/>
      <c r="C432" s="76"/>
      <c r="D432" s="76"/>
      <c r="E432" s="76"/>
      <c r="F432" s="76"/>
    </row>
    <row r="433" spans="1:6">
      <c r="A433" s="76"/>
      <c r="B433" s="76"/>
      <c r="C433" s="76"/>
      <c r="D433" s="76"/>
      <c r="E433" s="76"/>
      <c r="F433" s="76"/>
    </row>
    <row r="434" spans="1:6">
      <c r="A434" s="76"/>
      <c r="B434" s="76"/>
      <c r="C434" s="76"/>
      <c r="D434" s="76"/>
      <c r="E434" s="76"/>
      <c r="F434" s="76"/>
    </row>
    <row r="435" spans="1:6">
      <c r="A435" s="76"/>
      <c r="B435" s="76"/>
      <c r="C435" s="76"/>
      <c r="D435" s="76"/>
      <c r="E435" s="76"/>
      <c r="F435" s="76"/>
    </row>
    <row r="436" spans="1:6">
      <c r="A436" s="76"/>
      <c r="B436" s="76"/>
      <c r="C436" s="76"/>
      <c r="D436" s="76"/>
      <c r="E436" s="76"/>
      <c r="F436" s="76"/>
    </row>
    <row r="437" spans="1:6">
      <c r="A437" s="76"/>
      <c r="B437" s="76"/>
      <c r="C437" s="76"/>
      <c r="D437" s="76"/>
      <c r="E437" s="76"/>
      <c r="F437" s="76"/>
    </row>
    <row r="438" spans="1:6">
      <c r="A438" s="76"/>
      <c r="B438" s="76"/>
      <c r="C438" s="76"/>
      <c r="D438" s="76"/>
      <c r="E438" s="76"/>
      <c r="F438" s="76"/>
    </row>
    <row r="439" spans="1:6">
      <c r="A439" s="76"/>
      <c r="B439" s="76"/>
      <c r="C439" s="76"/>
      <c r="D439" s="76"/>
      <c r="E439" s="76"/>
      <c r="F439" s="76"/>
    </row>
    <row r="440" spans="1:6">
      <c r="A440" s="76"/>
      <c r="B440" s="76"/>
      <c r="C440" s="76"/>
      <c r="D440" s="76"/>
      <c r="E440" s="76"/>
      <c r="F440" s="76"/>
    </row>
    <row r="441" spans="1:6">
      <c r="A441" s="76"/>
      <c r="B441" s="76"/>
      <c r="C441" s="76"/>
      <c r="D441" s="76"/>
      <c r="E441" s="76"/>
      <c r="F441" s="76"/>
    </row>
    <row r="442" spans="1:6">
      <c r="A442" s="76"/>
      <c r="B442" s="76"/>
      <c r="C442" s="76"/>
      <c r="D442" s="76"/>
      <c r="E442" s="76"/>
      <c r="F442" s="76"/>
    </row>
    <row r="443" spans="1:6">
      <c r="A443" s="76"/>
      <c r="B443" s="76"/>
      <c r="C443" s="76"/>
      <c r="D443" s="76"/>
      <c r="E443" s="76"/>
      <c r="F443" s="76"/>
    </row>
    <row r="444" spans="1:6">
      <c r="A444" s="76"/>
      <c r="B444" s="76"/>
      <c r="C444" s="76"/>
      <c r="D444" s="76"/>
      <c r="E444" s="76"/>
      <c r="F444" s="76"/>
    </row>
    <row r="445" spans="1:6">
      <c r="A445" s="76"/>
      <c r="B445" s="76"/>
      <c r="C445" s="76"/>
      <c r="D445" s="76"/>
      <c r="E445" s="76"/>
      <c r="F445" s="76"/>
    </row>
    <row r="446" spans="1:6">
      <c r="A446" s="76"/>
      <c r="B446" s="76"/>
      <c r="C446" s="76"/>
      <c r="D446" s="76"/>
      <c r="E446" s="76"/>
      <c r="F446" s="76"/>
    </row>
    <row r="447" spans="1:6">
      <c r="A447" s="76"/>
      <c r="B447" s="76"/>
      <c r="C447" s="76"/>
      <c r="D447" s="76"/>
      <c r="E447" s="76"/>
      <c r="F447" s="76"/>
    </row>
    <row r="448" spans="1:6">
      <c r="A448" s="76"/>
      <c r="B448" s="76"/>
      <c r="C448" s="76"/>
      <c r="D448" s="76"/>
      <c r="E448" s="76"/>
      <c r="F448" s="76"/>
    </row>
    <row r="449" spans="1:7">
      <c r="A449" s="76"/>
      <c r="B449" s="76"/>
      <c r="C449" s="76"/>
      <c r="D449" s="76"/>
      <c r="E449" s="76"/>
      <c r="F449" s="76"/>
    </row>
    <row r="450" spans="1:7">
      <c r="A450" s="76"/>
      <c r="B450" s="76"/>
      <c r="C450" s="76"/>
      <c r="D450" s="76"/>
      <c r="E450" s="76"/>
      <c r="F450" s="76"/>
    </row>
    <row r="451" spans="1:7">
      <c r="A451" s="76"/>
      <c r="B451" s="76"/>
      <c r="C451" s="76"/>
      <c r="D451" s="76"/>
      <c r="E451" s="76"/>
      <c r="F451" s="76"/>
    </row>
    <row r="452" spans="1:7">
      <c r="A452" s="76"/>
      <c r="B452" s="76"/>
      <c r="C452" s="76"/>
      <c r="D452" s="76"/>
      <c r="E452" s="76"/>
      <c r="F452" s="76"/>
    </row>
    <row r="453" spans="1:7">
      <c r="A453" s="76"/>
      <c r="B453" s="76"/>
      <c r="C453" s="76"/>
      <c r="D453" s="76"/>
      <c r="E453" s="76"/>
      <c r="F453" s="76"/>
    </row>
    <row r="454" spans="1:7">
      <c r="A454" s="76"/>
      <c r="B454" s="76"/>
      <c r="C454" s="76"/>
      <c r="D454" s="76"/>
      <c r="E454" s="76"/>
      <c r="F454" s="76"/>
    </row>
    <row r="455" spans="1:7">
      <c r="A455" s="76"/>
      <c r="B455" s="76"/>
      <c r="C455" s="76"/>
      <c r="D455" s="76"/>
      <c r="E455" s="76"/>
      <c r="F455" s="76"/>
    </row>
    <row r="456" spans="1:7">
      <c r="A456" s="76"/>
      <c r="B456" s="76"/>
      <c r="C456" s="76"/>
      <c r="D456" s="76"/>
      <c r="E456" s="76"/>
      <c r="F456" s="76"/>
    </row>
    <row r="457" spans="1:7">
      <c r="A457" s="76"/>
      <c r="B457" s="76"/>
      <c r="C457" s="76"/>
      <c r="D457" s="76"/>
      <c r="E457" s="76"/>
      <c r="F457" s="76"/>
    </row>
    <row r="458" spans="1:7">
      <c r="A458" s="76"/>
      <c r="B458" s="76"/>
      <c r="C458" s="76"/>
      <c r="D458" s="76"/>
      <c r="E458" s="76"/>
      <c r="F458" s="76"/>
    </row>
    <row r="459" spans="1:7">
      <c r="A459" s="76"/>
      <c r="B459" s="76"/>
      <c r="C459" s="76"/>
      <c r="D459" s="76"/>
      <c r="E459" s="76"/>
      <c r="F459" s="76"/>
    </row>
    <row r="460" spans="1:7">
      <c r="A460" s="76"/>
      <c r="B460" s="76"/>
      <c r="C460" s="76"/>
      <c r="D460" s="76"/>
      <c r="E460" s="76"/>
      <c r="F460" s="76"/>
    </row>
    <row r="461" spans="1:7">
      <c r="A461" s="76"/>
      <c r="B461" s="76"/>
      <c r="C461" s="76"/>
      <c r="D461" s="76"/>
      <c r="E461" s="76"/>
      <c r="F461" s="76"/>
    </row>
    <row r="462" spans="1:7">
      <c r="A462" s="250" t="s">
        <v>153</v>
      </c>
      <c r="B462" s="250"/>
      <c r="C462" s="250"/>
      <c r="D462" s="250"/>
      <c r="E462" s="250"/>
      <c r="F462" s="250"/>
      <c r="G462" s="250"/>
    </row>
    <row r="1048501" spans="11:11">
      <c r="K1048501" s="81" t="e">
        <f>+L1048501+O1048501+#REF!+U1048501+Y1048501</f>
        <v>#REF!</v>
      </c>
    </row>
    <row r="1048576" spans="35:35">
      <c r="AI1048576" s="84" t="e">
        <f>+#REF!</f>
        <v>#REF!</v>
      </c>
    </row>
  </sheetData>
  <autoFilter ref="A5:JA95" xr:uid="{00000000-0009-0000-0000-000000000000}">
    <filterColumn colId="13" showButton="0"/>
  </autoFilter>
  <mergeCells count="32">
    <mergeCell ref="G33:G35"/>
    <mergeCell ref="G47:G50"/>
    <mergeCell ref="G28:G31"/>
    <mergeCell ref="A4:AD4"/>
    <mergeCell ref="G6:G7"/>
    <mergeCell ref="G15:G19"/>
    <mergeCell ref="G20:G23"/>
    <mergeCell ref="F6:F7"/>
    <mergeCell ref="F15:F19"/>
    <mergeCell ref="F20:F23"/>
    <mergeCell ref="F28:F31"/>
    <mergeCell ref="F47:F50"/>
    <mergeCell ref="F51:F55"/>
    <mergeCell ref="G51:G55"/>
    <mergeCell ref="G43:G44"/>
    <mergeCell ref="G38:G41"/>
    <mergeCell ref="A1:AB3"/>
    <mergeCell ref="E68:E72"/>
    <mergeCell ref="A462:G462"/>
    <mergeCell ref="G92:G94"/>
    <mergeCell ref="G88:G91"/>
    <mergeCell ref="G74:G80"/>
    <mergeCell ref="G68:G72"/>
    <mergeCell ref="F68:F72"/>
    <mergeCell ref="F74:F80"/>
    <mergeCell ref="F88:F91"/>
    <mergeCell ref="F92:F94"/>
    <mergeCell ref="F81:F87"/>
    <mergeCell ref="G81:G87"/>
    <mergeCell ref="F33:F35"/>
    <mergeCell ref="F38:F41"/>
    <mergeCell ref="F43:F44"/>
  </mergeCells>
  <conditionalFormatting sqref="D9">
    <cfRule type="iconSet" priority="31">
      <iconSet iconSet="3Arrows">
        <cfvo type="percent" val="0"/>
        <cfvo type="percent" val="80"/>
        <cfvo type="percent" val="95"/>
      </iconSet>
    </cfRule>
  </conditionalFormatting>
  <conditionalFormatting sqref="AI1048576">
    <cfRule type="iconSet" priority="25">
      <iconSet iconSet="3Arrows" showValue="0">
        <cfvo type="percent" val="0"/>
        <cfvo type="percent" val="80"/>
        <cfvo type="percent" val="95"/>
      </iconSet>
    </cfRule>
  </conditionalFormatting>
  <conditionalFormatting sqref="AI6">
    <cfRule type="iconSet" priority="24">
      <iconSet iconSet="3Arrows" showValue="0">
        <cfvo type="percent" val="0"/>
        <cfvo type="percent" val="80"/>
        <cfvo type="percent" val="95"/>
      </iconSet>
    </cfRule>
  </conditionalFormatting>
  <conditionalFormatting sqref="AI7">
    <cfRule type="iconSet" priority="19">
      <iconSet iconSet="3Arrows" showValue="0">
        <cfvo type="percent" val="0"/>
        <cfvo type="percent" val="80"/>
        <cfvo type="percent" val="95"/>
      </iconSet>
    </cfRule>
  </conditionalFormatting>
  <conditionalFormatting sqref="AI8">
    <cfRule type="iconSet" priority="16">
      <iconSet iconSet="3Arrows" showValue="0">
        <cfvo type="percent" val="0"/>
        <cfvo type="percent" val="80"/>
        <cfvo type="percent" val="95"/>
      </iconSet>
    </cfRule>
    <cfRule type="iconSet" priority="17">
      <iconSet iconSet="3Arrows" showValue="0">
        <cfvo type="percent" val="0"/>
        <cfvo type="percent" val="80"/>
        <cfvo type="percent" val="95"/>
      </iconSet>
    </cfRule>
  </conditionalFormatting>
  <conditionalFormatting sqref="AI88:AI89 AI91 AI9:AI80">
    <cfRule type="iconSet" priority="165">
      <iconSet iconSet="3Arrows" showValue="0">
        <cfvo type="percent" val="0"/>
        <cfvo type="percent" val="80"/>
        <cfvo type="percent" val="95"/>
      </iconSet>
    </cfRule>
  </conditionalFormatting>
  <conditionalFormatting sqref="AI81:AI84 AI87">
    <cfRule type="iconSet" priority="4">
      <iconSet iconSet="3Arrows" showValue="0">
        <cfvo type="percent" val="0"/>
        <cfvo type="percent" val="80"/>
        <cfvo type="percent" val="95"/>
      </iconSet>
    </cfRule>
  </conditionalFormatting>
  <conditionalFormatting sqref="AI86">
    <cfRule type="iconSet" priority="3">
      <iconSet iconSet="3Arrows" showValue="0">
        <cfvo type="percent" val="0"/>
        <cfvo type="percent" val="80"/>
        <cfvo type="percent" val="95"/>
      </iconSet>
    </cfRule>
  </conditionalFormatting>
  <conditionalFormatting sqref="AI90">
    <cfRule type="iconSet" priority="2">
      <iconSet iconSet="3Arrows" showValue="0">
        <cfvo type="percent" val="0"/>
        <cfvo type="percent" val="80"/>
        <cfvo type="percent" val="95"/>
      </iconSet>
    </cfRule>
  </conditionalFormatting>
  <conditionalFormatting sqref="AI85">
    <cfRule type="iconSet" priority="1">
      <iconSet iconSet="3Arrows" showValue="0">
        <cfvo type="percent" val="0"/>
        <cfvo type="percent" val="80"/>
        <cfvo type="percent" val="95"/>
      </iconSet>
    </cfRule>
  </conditionalFormatting>
  <printOptions horizontalCentered="1" verticalCentered="1"/>
  <pageMargins left="1.1811023622047245" right="0.31496062992125984" top="0.35433070866141736" bottom="0.35433070866141736" header="0.31496062992125984" footer="0.31496062992125984"/>
  <pageSetup paperSize="5" scale="37" fitToHeight="9" orientation="landscape" r:id="rId1"/>
  <ignoredErrors>
    <ignoredError sqref="X13" formula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N1048525"/>
  <sheetViews>
    <sheetView zoomScale="80" zoomScaleNormal="80" zoomScalePageLayoutView="80" workbookViewId="0">
      <selection activeCell="H23" sqref="H23"/>
    </sheetView>
  </sheetViews>
  <sheetFormatPr baseColWidth="10" defaultColWidth="12.140625" defaultRowHeight="15"/>
  <cols>
    <col min="1" max="1" width="24.85546875" style="30" customWidth="1"/>
    <col min="2" max="2" width="33.28515625" style="30" customWidth="1"/>
    <col min="3" max="3" width="26" style="30" customWidth="1"/>
    <col min="4" max="4" width="44.140625" style="30" customWidth="1"/>
    <col min="5" max="5" width="43.7109375" style="30" customWidth="1"/>
    <col min="6" max="6" width="12.42578125" style="22" customWidth="1"/>
    <col min="7" max="7" width="12.42578125" style="39" customWidth="1"/>
    <col min="8" max="8" width="17.28515625" style="24" customWidth="1"/>
    <col min="9" max="9" width="15.7109375" style="25" customWidth="1"/>
    <col min="10" max="10" width="15.85546875" style="25" customWidth="1"/>
    <col min="11" max="11" width="8.7109375" style="23" bestFit="1" customWidth="1"/>
    <col min="12" max="12" width="4.42578125" style="23" bestFit="1" customWidth="1"/>
    <col min="13" max="14" width="15.28515625" style="25" customWidth="1"/>
    <col min="15" max="15" width="15.42578125" style="25" customWidth="1"/>
    <col min="16" max="16" width="15.140625" style="25" customWidth="1"/>
    <col min="17" max="17" width="14.85546875" style="25" customWidth="1"/>
    <col min="18" max="18" width="22" style="26" customWidth="1"/>
    <col min="19" max="19" width="18.7109375" style="26" customWidth="1"/>
    <col min="20" max="20" width="12.140625" style="3" customWidth="1"/>
    <col min="21" max="21" width="12.140625" style="23" customWidth="1"/>
    <col min="22" max="22" width="8.85546875" style="3" customWidth="1"/>
    <col min="23" max="23" width="12.140625" style="3" customWidth="1"/>
    <col min="24" max="217" width="12.140625" style="3"/>
    <col min="218" max="16384" width="12.140625" style="4"/>
  </cols>
  <sheetData>
    <row r="1" spans="1:248" s="3" customFormat="1">
      <c r="A1" s="272"/>
      <c r="B1" s="272"/>
      <c r="C1" s="305" t="s">
        <v>0</v>
      </c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1" t="s">
        <v>1</v>
      </c>
      <c r="S1" s="2" t="s">
        <v>2</v>
      </c>
      <c r="U1" s="23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2" spans="1:248" s="3" customFormat="1">
      <c r="A2" s="272"/>
      <c r="B2" s="272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" t="s">
        <v>3</v>
      </c>
      <c r="S2" s="2" t="s">
        <v>4</v>
      </c>
      <c r="U2" s="23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</row>
    <row r="3" spans="1:248" s="3" customFormat="1">
      <c r="A3" s="272"/>
      <c r="B3" s="272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" t="s">
        <v>5</v>
      </c>
      <c r="S3" s="2">
        <v>42320</v>
      </c>
      <c r="U3" s="23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</row>
    <row r="4" spans="1:248" s="3" customForma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3"/>
      <c r="S4" s="263"/>
      <c r="U4" s="23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</row>
    <row r="5" spans="1:248" s="32" customFormat="1" ht="63" customHeight="1">
      <c r="A5" s="4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8" t="s">
        <v>13</v>
      </c>
      <c r="H5" s="37" t="s">
        <v>16</v>
      </c>
      <c r="I5" s="40" t="s">
        <v>17</v>
      </c>
      <c r="J5" s="40" t="s">
        <v>18</v>
      </c>
      <c r="K5" s="306" t="s">
        <v>19</v>
      </c>
      <c r="L5" s="306"/>
      <c r="M5" s="40" t="s">
        <v>20</v>
      </c>
      <c r="N5" s="40" t="s">
        <v>156</v>
      </c>
      <c r="O5" s="40" t="s">
        <v>22</v>
      </c>
      <c r="P5" s="40" t="s">
        <v>24</v>
      </c>
      <c r="Q5" s="40" t="s">
        <v>27</v>
      </c>
      <c r="R5" s="41" t="s">
        <v>29</v>
      </c>
      <c r="S5" s="42" t="s">
        <v>155</v>
      </c>
      <c r="U5" s="43" t="s">
        <v>154</v>
      </c>
    </row>
    <row r="6" spans="1:248" ht="51" customHeight="1">
      <c r="A6" s="5" t="s">
        <v>30</v>
      </c>
      <c r="B6" s="6" t="s">
        <v>31</v>
      </c>
      <c r="C6" s="6" t="s">
        <v>32</v>
      </c>
      <c r="D6" s="6" t="s">
        <v>33</v>
      </c>
      <c r="E6" s="6" t="s">
        <v>34</v>
      </c>
      <c r="F6" s="46">
        <v>154560</v>
      </c>
      <c r="G6" s="45" t="s">
        <v>36</v>
      </c>
      <c r="H6" s="7">
        <f>+I6+M6+O6+P6+Q6</f>
        <v>92300</v>
      </c>
      <c r="I6" s="8">
        <v>19000</v>
      </c>
      <c r="J6" s="9">
        <v>20778</v>
      </c>
      <c r="K6" s="10">
        <f t="shared" ref="K6:K33" si="0">+J6/I6</f>
        <v>1.093578947368421</v>
      </c>
      <c r="L6" s="34">
        <v>1.093578947368421</v>
      </c>
      <c r="M6" s="8">
        <v>23000</v>
      </c>
      <c r="N6" s="9">
        <f>+M6-(J6-I6)</f>
        <v>21222</v>
      </c>
      <c r="O6" s="8">
        <v>23000</v>
      </c>
      <c r="P6" s="8">
        <v>23000</v>
      </c>
      <c r="Q6" s="8">
        <v>4300</v>
      </c>
      <c r="R6" s="12">
        <f>+J6/I6</f>
        <v>1.093578947368421</v>
      </c>
      <c r="S6" s="12">
        <f>+J6/H6</f>
        <v>0.22511375947995665</v>
      </c>
      <c r="T6" s="3" t="s">
        <v>38</v>
      </c>
      <c r="V6" s="31"/>
      <c r="W6" s="33">
        <v>0.95</v>
      </c>
    </row>
    <row r="7" spans="1:248" ht="38.25" customHeight="1">
      <c r="A7" s="5" t="s">
        <v>30</v>
      </c>
      <c r="B7" s="6" t="s">
        <v>31</v>
      </c>
      <c r="C7" s="6" t="s">
        <v>32</v>
      </c>
      <c r="D7" s="6" t="s">
        <v>40</v>
      </c>
      <c r="E7" s="6" t="s">
        <v>41</v>
      </c>
      <c r="F7" s="46">
        <v>172500</v>
      </c>
      <c r="G7" s="45" t="s">
        <v>42</v>
      </c>
      <c r="H7" s="7">
        <f>+Q7</f>
        <v>172500</v>
      </c>
      <c r="I7" s="8">
        <v>3000</v>
      </c>
      <c r="J7" s="9">
        <v>812</v>
      </c>
      <c r="K7" s="10">
        <f t="shared" si="0"/>
        <v>0.27066666666666667</v>
      </c>
      <c r="L7" s="34">
        <v>0.27066666666666667</v>
      </c>
      <c r="M7" s="8">
        <v>157500</v>
      </c>
      <c r="N7" s="9">
        <f t="shared" ref="N7:N33" si="1">+M7-(J7-I7)</f>
        <v>159688</v>
      </c>
      <c r="O7" s="8">
        <v>165000</v>
      </c>
      <c r="P7" s="8">
        <v>172500</v>
      </c>
      <c r="Q7" s="8">
        <v>172500</v>
      </c>
      <c r="R7" s="12">
        <v>0</v>
      </c>
      <c r="S7" s="12">
        <v>0</v>
      </c>
      <c r="T7" s="3" t="s">
        <v>38</v>
      </c>
      <c r="V7" s="31"/>
      <c r="W7" s="33">
        <v>0.8</v>
      </c>
    </row>
    <row r="8" spans="1:248" ht="38.25" customHeight="1">
      <c r="A8" s="5" t="s">
        <v>30</v>
      </c>
      <c r="B8" s="6" t="s">
        <v>31</v>
      </c>
      <c r="C8" s="6" t="s">
        <v>32</v>
      </c>
      <c r="D8" s="6" t="s">
        <v>43</v>
      </c>
      <c r="E8" s="6" t="s">
        <v>44</v>
      </c>
      <c r="F8" s="46">
        <v>95</v>
      </c>
      <c r="G8" s="45" t="s">
        <v>42</v>
      </c>
      <c r="H8" s="7">
        <f>+Q8</f>
        <v>95</v>
      </c>
      <c r="I8" s="8">
        <v>61</v>
      </c>
      <c r="J8" s="9">
        <v>61</v>
      </c>
      <c r="K8" s="10">
        <f t="shared" si="0"/>
        <v>1</v>
      </c>
      <c r="L8" s="34">
        <v>1</v>
      </c>
      <c r="M8" s="8">
        <v>71</v>
      </c>
      <c r="N8" s="9">
        <f t="shared" si="1"/>
        <v>71</v>
      </c>
      <c r="O8" s="8">
        <v>81</v>
      </c>
      <c r="P8" s="8">
        <v>91</v>
      </c>
      <c r="Q8" s="8">
        <v>95</v>
      </c>
      <c r="R8" s="12">
        <f>+J8/I8</f>
        <v>1</v>
      </c>
      <c r="S8" s="12">
        <f>(J8-51)/(H8-51)</f>
        <v>0.22727272727272727</v>
      </c>
      <c r="T8" s="3" t="s">
        <v>38</v>
      </c>
      <c r="V8" s="31"/>
      <c r="W8" s="23" t="s">
        <v>49</v>
      </c>
    </row>
    <row r="9" spans="1:248" ht="38.25" customHeight="1">
      <c r="A9" s="5" t="s">
        <v>30</v>
      </c>
      <c r="B9" s="6" t="s">
        <v>31</v>
      </c>
      <c r="C9" s="6" t="s">
        <v>32</v>
      </c>
      <c r="D9" s="6" t="s">
        <v>45</v>
      </c>
      <c r="E9" s="6" t="s">
        <v>46</v>
      </c>
      <c r="F9" s="46">
        <v>12</v>
      </c>
      <c r="G9" s="45" t="s">
        <v>42</v>
      </c>
      <c r="H9" s="7">
        <f>+Q9</f>
        <v>12</v>
      </c>
      <c r="I9" s="8">
        <v>6</v>
      </c>
      <c r="J9" s="9">
        <v>6</v>
      </c>
      <c r="K9" s="10">
        <f t="shared" si="0"/>
        <v>1</v>
      </c>
      <c r="L9" s="34">
        <v>1</v>
      </c>
      <c r="M9" s="8">
        <v>8</v>
      </c>
      <c r="N9" s="9">
        <f t="shared" si="1"/>
        <v>8</v>
      </c>
      <c r="O9" s="8">
        <v>10</v>
      </c>
      <c r="P9" s="8">
        <v>12</v>
      </c>
      <c r="Q9" s="8">
        <v>12</v>
      </c>
      <c r="R9" s="12">
        <v>0</v>
      </c>
      <c r="S9" s="12">
        <f>(J9-6)/(H9-6)</f>
        <v>0</v>
      </c>
      <c r="T9" s="3" t="s">
        <v>38</v>
      </c>
      <c r="V9" s="31"/>
    </row>
    <row r="10" spans="1:248" ht="38.25" customHeight="1">
      <c r="A10" s="5" t="s">
        <v>30</v>
      </c>
      <c r="B10" s="6" t="s">
        <v>31</v>
      </c>
      <c r="C10" s="6" t="s">
        <v>32</v>
      </c>
      <c r="D10" s="6" t="s">
        <v>47</v>
      </c>
      <c r="E10" s="6" t="s">
        <v>48</v>
      </c>
      <c r="F10" s="46">
        <v>9</v>
      </c>
      <c r="G10" s="45" t="s">
        <v>42</v>
      </c>
      <c r="H10" s="7">
        <f>+Q10</f>
        <v>9</v>
      </c>
      <c r="I10" s="8">
        <v>0</v>
      </c>
      <c r="J10" s="9">
        <v>0</v>
      </c>
      <c r="K10" s="36" t="s">
        <v>49</v>
      </c>
      <c r="L10" s="35" t="s">
        <v>49</v>
      </c>
      <c r="M10" s="8">
        <v>3</v>
      </c>
      <c r="N10" s="9">
        <f t="shared" si="1"/>
        <v>3</v>
      </c>
      <c r="O10" s="8">
        <v>6</v>
      </c>
      <c r="P10" s="8">
        <v>9</v>
      </c>
      <c r="Q10" s="8">
        <v>9</v>
      </c>
      <c r="R10" s="12">
        <v>0</v>
      </c>
      <c r="S10" s="12">
        <f t="shared" ref="S10:S17" si="2">+J10/H10</f>
        <v>0</v>
      </c>
      <c r="T10" s="3" t="s">
        <v>38</v>
      </c>
      <c r="V10" s="31"/>
    </row>
    <row r="11" spans="1:248" ht="38.25" customHeight="1">
      <c r="A11" s="5" t="s">
        <v>30</v>
      </c>
      <c r="B11" s="6" t="s">
        <v>31</v>
      </c>
      <c r="C11" s="6" t="s">
        <v>32</v>
      </c>
      <c r="D11" s="6" t="s">
        <v>50</v>
      </c>
      <c r="E11" s="6" t="s">
        <v>51</v>
      </c>
      <c r="F11" s="46">
        <v>50</v>
      </c>
      <c r="G11" s="45" t="s">
        <v>42</v>
      </c>
      <c r="H11" s="7">
        <f>+Q11</f>
        <v>50</v>
      </c>
      <c r="I11" s="8">
        <v>0</v>
      </c>
      <c r="J11" s="9">
        <v>0</v>
      </c>
      <c r="K11" s="36" t="s">
        <v>49</v>
      </c>
      <c r="L11" s="35" t="s">
        <v>49</v>
      </c>
      <c r="M11" s="8">
        <v>15</v>
      </c>
      <c r="N11" s="9">
        <f t="shared" si="1"/>
        <v>15</v>
      </c>
      <c r="O11" s="8">
        <v>31</v>
      </c>
      <c r="P11" s="8">
        <v>47</v>
      </c>
      <c r="Q11" s="8">
        <v>50</v>
      </c>
      <c r="R11" s="12">
        <v>0</v>
      </c>
      <c r="S11" s="12">
        <f t="shared" si="2"/>
        <v>0</v>
      </c>
      <c r="T11" s="3" t="s">
        <v>38</v>
      </c>
      <c r="V11" s="31"/>
    </row>
    <row r="12" spans="1:248" ht="38.25" customHeight="1">
      <c r="A12" s="5" t="s">
        <v>30</v>
      </c>
      <c r="B12" s="6" t="s">
        <v>31</v>
      </c>
      <c r="C12" s="6" t="s">
        <v>32</v>
      </c>
      <c r="D12" s="6" t="s">
        <v>52</v>
      </c>
      <c r="E12" s="6" t="s">
        <v>53</v>
      </c>
      <c r="F12" s="46">
        <v>50</v>
      </c>
      <c r="G12" s="45" t="s">
        <v>36</v>
      </c>
      <c r="H12" s="7">
        <f>+I12+M12+O12+P12+Q12</f>
        <v>50</v>
      </c>
      <c r="I12" s="8">
        <v>0</v>
      </c>
      <c r="J12" s="9">
        <v>0</v>
      </c>
      <c r="K12" s="36" t="s">
        <v>49</v>
      </c>
      <c r="L12" s="35" t="s">
        <v>49</v>
      </c>
      <c r="M12" s="8">
        <v>15</v>
      </c>
      <c r="N12" s="9">
        <f t="shared" si="1"/>
        <v>15</v>
      </c>
      <c r="O12" s="8">
        <v>16</v>
      </c>
      <c r="P12" s="8">
        <v>16</v>
      </c>
      <c r="Q12" s="8">
        <v>3</v>
      </c>
      <c r="R12" s="12">
        <v>0</v>
      </c>
      <c r="S12" s="12">
        <f t="shared" si="2"/>
        <v>0</v>
      </c>
      <c r="T12" s="3" t="s">
        <v>38</v>
      </c>
      <c r="V12" s="31"/>
    </row>
    <row r="13" spans="1:248" ht="38.25" customHeight="1">
      <c r="A13" s="5" t="s">
        <v>30</v>
      </c>
      <c r="B13" s="6" t="s">
        <v>31</v>
      </c>
      <c r="C13" s="6" t="s">
        <v>32</v>
      </c>
      <c r="D13" s="6" t="s">
        <v>54</v>
      </c>
      <c r="E13" s="6" t="s">
        <v>55</v>
      </c>
      <c r="F13" s="46">
        <v>1</v>
      </c>
      <c r="G13" s="45" t="s">
        <v>42</v>
      </c>
      <c r="H13" s="7">
        <v>1</v>
      </c>
      <c r="I13" s="8">
        <v>0.1</v>
      </c>
      <c r="J13" s="9">
        <v>0.1</v>
      </c>
      <c r="K13" s="10">
        <f t="shared" si="0"/>
        <v>1</v>
      </c>
      <c r="L13" s="34">
        <v>1</v>
      </c>
      <c r="M13" s="8">
        <v>0.4</v>
      </c>
      <c r="N13" s="9">
        <f t="shared" si="1"/>
        <v>0.4</v>
      </c>
      <c r="O13" s="8">
        <v>0.8</v>
      </c>
      <c r="P13" s="8">
        <v>0.9</v>
      </c>
      <c r="Q13" s="8">
        <v>1</v>
      </c>
      <c r="R13" s="12">
        <f>+J13/I13</f>
        <v>1</v>
      </c>
      <c r="S13" s="12">
        <f t="shared" si="2"/>
        <v>0.1</v>
      </c>
      <c r="T13" s="3" t="s">
        <v>38</v>
      </c>
      <c r="V13" s="31"/>
    </row>
    <row r="14" spans="1:248" ht="38.25" customHeight="1">
      <c r="A14" s="5" t="s">
        <v>30</v>
      </c>
      <c r="B14" s="6" t="s">
        <v>31</v>
      </c>
      <c r="C14" s="6" t="s">
        <v>56</v>
      </c>
      <c r="D14" s="6" t="s">
        <v>57</v>
      </c>
      <c r="E14" s="6" t="s">
        <v>58</v>
      </c>
      <c r="F14" s="46">
        <v>3143</v>
      </c>
      <c r="G14" s="45" t="s">
        <v>36</v>
      </c>
      <c r="H14" s="7">
        <f>+I14+M14+O14+P14+Q14</f>
        <v>210</v>
      </c>
      <c r="I14" s="8">
        <v>54</v>
      </c>
      <c r="J14" s="9">
        <v>57</v>
      </c>
      <c r="K14" s="10">
        <f t="shared" si="0"/>
        <v>1.0555555555555556</v>
      </c>
      <c r="L14" s="34">
        <v>1.0555555555555556</v>
      </c>
      <c r="M14" s="8">
        <v>52</v>
      </c>
      <c r="N14" s="9">
        <f t="shared" si="1"/>
        <v>49</v>
      </c>
      <c r="O14" s="8">
        <v>52</v>
      </c>
      <c r="P14" s="8">
        <v>42</v>
      </c>
      <c r="Q14" s="8">
        <v>10</v>
      </c>
      <c r="R14" s="12">
        <f>+J14/I14</f>
        <v>1.0555555555555556</v>
      </c>
      <c r="S14" s="12">
        <f t="shared" si="2"/>
        <v>0.27142857142857141</v>
      </c>
      <c r="T14" s="3" t="s">
        <v>38</v>
      </c>
      <c r="V14" s="31"/>
    </row>
    <row r="15" spans="1:248" ht="38.25" customHeight="1">
      <c r="A15" s="5" t="s">
        <v>30</v>
      </c>
      <c r="B15" s="6" t="s">
        <v>31</v>
      </c>
      <c r="C15" s="6" t="s">
        <v>56</v>
      </c>
      <c r="D15" s="6" t="s">
        <v>61</v>
      </c>
      <c r="E15" s="6" t="s">
        <v>62</v>
      </c>
      <c r="F15" s="46">
        <v>400</v>
      </c>
      <c r="G15" s="45" t="s">
        <v>36</v>
      </c>
      <c r="H15" s="7">
        <f>+I15+M15+O15+P15+Q15</f>
        <v>100</v>
      </c>
      <c r="I15" s="8">
        <v>16</v>
      </c>
      <c r="J15" s="9">
        <v>34</v>
      </c>
      <c r="K15" s="10">
        <f t="shared" si="0"/>
        <v>2.125</v>
      </c>
      <c r="L15" s="34">
        <v>2.125</v>
      </c>
      <c r="M15" s="8">
        <v>25</v>
      </c>
      <c r="N15" s="9">
        <f t="shared" si="1"/>
        <v>7</v>
      </c>
      <c r="O15" s="8">
        <v>25</v>
      </c>
      <c r="P15" s="8">
        <v>25</v>
      </c>
      <c r="Q15" s="8">
        <v>9</v>
      </c>
      <c r="R15" s="12">
        <f>+J15/I15</f>
        <v>2.125</v>
      </c>
      <c r="S15" s="12">
        <f t="shared" si="2"/>
        <v>0.34</v>
      </c>
      <c r="T15" s="3" t="s">
        <v>38</v>
      </c>
      <c r="V15" s="31"/>
    </row>
    <row r="16" spans="1:248" ht="38.25">
      <c r="A16" s="5" t="s">
        <v>30</v>
      </c>
      <c r="B16" s="6" t="s">
        <v>31</v>
      </c>
      <c r="C16" s="6" t="s">
        <v>63</v>
      </c>
      <c r="D16" s="6" t="s">
        <v>72</v>
      </c>
      <c r="E16" s="6" t="s">
        <v>73</v>
      </c>
      <c r="F16" s="46">
        <v>1</v>
      </c>
      <c r="G16" s="45" t="s">
        <v>36</v>
      </c>
      <c r="H16" s="7">
        <f>+I16+M16+O16+P16+Q16</f>
        <v>1</v>
      </c>
      <c r="I16" s="14">
        <v>0.15</v>
      </c>
      <c r="J16" s="15">
        <v>0.15</v>
      </c>
      <c r="K16" s="10">
        <f>+J16/I16</f>
        <v>1</v>
      </c>
      <c r="L16" s="34">
        <v>1</v>
      </c>
      <c r="M16" s="14">
        <v>0.3</v>
      </c>
      <c r="N16" s="9">
        <f t="shared" si="1"/>
        <v>0.3</v>
      </c>
      <c r="O16" s="14">
        <v>0.25</v>
      </c>
      <c r="P16" s="14">
        <v>0.25</v>
      </c>
      <c r="Q16" s="14">
        <v>0.05</v>
      </c>
      <c r="R16" s="12">
        <f>+J16/I16</f>
        <v>1</v>
      </c>
      <c r="S16" s="12">
        <f t="shared" si="2"/>
        <v>0.15</v>
      </c>
      <c r="T16" s="3" t="s">
        <v>38</v>
      </c>
      <c r="V16" s="31"/>
    </row>
    <row r="17" spans="1:22" ht="38.25" customHeight="1">
      <c r="A17" s="5" t="s">
        <v>30</v>
      </c>
      <c r="B17" s="6" t="s">
        <v>31</v>
      </c>
      <c r="C17" s="6" t="s">
        <v>63</v>
      </c>
      <c r="D17" s="6" t="s">
        <v>78</v>
      </c>
      <c r="E17" s="6" t="s">
        <v>79</v>
      </c>
      <c r="F17" s="46">
        <v>4343</v>
      </c>
      <c r="G17" s="45" t="s">
        <v>36</v>
      </c>
      <c r="H17" s="7">
        <f>+I17+M17+O17+P17+Q17</f>
        <v>2800</v>
      </c>
      <c r="I17" s="8">
        <v>400</v>
      </c>
      <c r="J17" s="9">
        <v>400</v>
      </c>
      <c r="K17" s="10">
        <f t="shared" si="0"/>
        <v>1</v>
      </c>
      <c r="L17" s="34">
        <v>1</v>
      </c>
      <c r="M17" s="8">
        <v>800</v>
      </c>
      <c r="N17" s="9">
        <f t="shared" si="1"/>
        <v>800</v>
      </c>
      <c r="O17" s="8">
        <v>800</v>
      </c>
      <c r="P17" s="8">
        <v>700</v>
      </c>
      <c r="Q17" s="8">
        <v>100</v>
      </c>
      <c r="R17" s="12">
        <f>+J17/I17</f>
        <v>1</v>
      </c>
      <c r="S17" s="12">
        <f t="shared" si="2"/>
        <v>0.14285714285714285</v>
      </c>
      <c r="T17" s="3" t="s">
        <v>38</v>
      </c>
      <c r="V17" s="31"/>
    </row>
    <row r="18" spans="1:22" ht="38.25">
      <c r="A18" s="5" t="s">
        <v>30</v>
      </c>
      <c r="B18" s="6" t="s">
        <v>31</v>
      </c>
      <c r="C18" s="6" t="s">
        <v>63</v>
      </c>
      <c r="D18" s="6" t="s">
        <v>80</v>
      </c>
      <c r="E18" s="6" t="s">
        <v>81</v>
      </c>
      <c r="F18" s="46">
        <v>45</v>
      </c>
      <c r="G18" s="45" t="s">
        <v>67</v>
      </c>
      <c r="H18" s="7">
        <v>45</v>
      </c>
      <c r="I18" s="8">
        <v>0</v>
      </c>
      <c r="J18" s="9">
        <v>0</v>
      </c>
      <c r="K18" s="36" t="s">
        <v>49</v>
      </c>
      <c r="L18" s="35" t="s">
        <v>49</v>
      </c>
      <c r="M18" s="8">
        <v>45</v>
      </c>
      <c r="N18" s="9">
        <f t="shared" si="1"/>
        <v>45</v>
      </c>
      <c r="O18" s="8">
        <v>45</v>
      </c>
      <c r="P18" s="8">
        <v>45</v>
      </c>
      <c r="Q18" s="8">
        <v>0</v>
      </c>
      <c r="R18" s="12">
        <v>0</v>
      </c>
      <c r="S18" s="12">
        <f>+(J18)/(I18+M18+O18+P18+Q18)</f>
        <v>0</v>
      </c>
      <c r="T18" s="3" t="s">
        <v>38</v>
      </c>
      <c r="V18" s="31"/>
    </row>
    <row r="19" spans="1:22" ht="38.25">
      <c r="A19" s="5" t="s">
        <v>30</v>
      </c>
      <c r="B19" s="6" t="s">
        <v>31</v>
      </c>
      <c r="C19" s="6" t="s">
        <v>86</v>
      </c>
      <c r="D19" s="6" t="s">
        <v>87</v>
      </c>
      <c r="E19" s="6" t="s">
        <v>88</v>
      </c>
      <c r="F19" s="46">
        <v>1</v>
      </c>
      <c r="G19" s="45" t="s">
        <v>42</v>
      </c>
      <c r="H19" s="7">
        <v>1</v>
      </c>
      <c r="I19" s="8">
        <v>0.1</v>
      </c>
      <c r="J19" s="9">
        <v>0.1</v>
      </c>
      <c r="K19" s="10">
        <f t="shared" si="0"/>
        <v>1</v>
      </c>
      <c r="L19" s="34">
        <v>1</v>
      </c>
      <c r="M19" s="8">
        <v>0.4</v>
      </c>
      <c r="N19" s="9">
        <f t="shared" si="1"/>
        <v>0.4</v>
      </c>
      <c r="O19" s="8">
        <v>0.6</v>
      </c>
      <c r="P19" s="8">
        <v>0.9</v>
      </c>
      <c r="Q19" s="8">
        <v>1</v>
      </c>
      <c r="R19" s="12">
        <f>+J19/I19</f>
        <v>1</v>
      </c>
      <c r="S19" s="12">
        <f>+J19/H19</f>
        <v>0.1</v>
      </c>
      <c r="T19" s="3" t="s">
        <v>38</v>
      </c>
      <c r="V19" s="31"/>
    </row>
    <row r="20" spans="1:22" ht="38.25" customHeight="1">
      <c r="A20" s="5" t="s">
        <v>30</v>
      </c>
      <c r="B20" s="6" t="s">
        <v>31</v>
      </c>
      <c r="C20" s="6" t="s">
        <v>86</v>
      </c>
      <c r="D20" s="6" t="s">
        <v>89</v>
      </c>
      <c r="E20" s="6" t="s">
        <v>90</v>
      </c>
      <c r="F20" s="46">
        <v>4</v>
      </c>
      <c r="G20" s="45" t="s">
        <v>67</v>
      </c>
      <c r="H20" s="7">
        <v>1</v>
      </c>
      <c r="I20" s="8">
        <v>0</v>
      </c>
      <c r="J20" s="9">
        <v>0</v>
      </c>
      <c r="K20" s="36" t="s">
        <v>49</v>
      </c>
      <c r="L20" s="35" t="s">
        <v>49</v>
      </c>
      <c r="M20" s="8">
        <v>1</v>
      </c>
      <c r="N20" s="9">
        <f t="shared" si="1"/>
        <v>1</v>
      </c>
      <c r="O20" s="8">
        <v>1</v>
      </c>
      <c r="P20" s="8">
        <v>1</v>
      </c>
      <c r="Q20" s="8">
        <v>1</v>
      </c>
      <c r="R20" s="12">
        <v>0</v>
      </c>
      <c r="S20" s="12">
        <f>+(J20)/(I20+M20+O20+P20+Q20)</f>
        <v>0</v>
      </c>
      <c r="T20" s="3" t="s">
        <v>38</v>
      </c>
      <c r="V20" s="31"/>
    </row>
    <row r="21" spans="1:22" ht="38.25">
      <c r="A21" s="5" t="s">
        <v>30</v>
      </c>
      <c r="B21" s="6" t="s">
        <v>31</v>
      </c>
      <c r="C21" s="6" t="s">
        <v>86</v>
      </c>
      <c r="D21" s="6" t="s">
        <v>91</v>
      </c>
      <c r="E21" s="6" t="s">
        <v>92</v>
      </c>
      <c r="F21" s="46">
        <v>1</v>
      </c>
      <c r="G21" s="45" t="s">
        <v>42</v>
      </c>
      <c r="H21" s="7">
        <v>1</v>
      </c>
      <c r="I21" s="8">
        <v>0.1</v>
      </c>
      <c r="J21" s="9">
        <v>0.1</v>
      </c>
      <c r="K21" s="10">
        <f t="shared" si="0"/>
        <v>1</v>
      </c>
      <c r="L21" s="34">
        <v>1</v>
      </c>
      <c r="M21" s="8">
        <v>0.4</v>
      </c>
      <c r="N21" s="9">
        <f t="shared" si="1"/>
        <v>0.4</v>
      </c>
      <c r="O21" s="8">
        <v>0.6</v>
      </c>
      <c r="P21" s="8">
        <v>0.9</v>
      </c>
      <c r="Q21" s="8">
        <v>1</v>
      </c>
      <c r="R21" s="12">
        <f>+J21/I21</f>
        <v>1</v>
      </c>
      <c r="S21" s="12">
        <f t="shared" ref="S21:S27" si="3">+J21/H21</f>
        <v>0.1</v>
      </c>
      <c r="T21" s="3" t="s">
        <v>38</v>
      </c>
      <c r="V21" s="31"/>
    </row>
    <row r="22" spans="1:22" ht="51" customHeight="1">
      <c r="A22" s="5" t="s">
        <v>95</v>
      </c>
      <c r="B22" s="6" t="s">
        <v>96</v>
      </c>
      <c r="C22" s="6" t="s">
        <v>97</v>
      </c>
      <c r="D22" s="6" t="s">
        <v>99</v>
      </c>
      <c r="E22" s="6" t="s">
        <v>100</v>
      </c>
      <c r="F22" s="46">
        <v>132</v>
      </c>
      <c r="G22" s="45" t="s">
        <v>36</v>
      </c>
      <c r="H22" s="7">
        <f>+J22+M22+O22+P22+Q22</f>
        <v>30</v>
      </c>
      <c r="I22" s="8">
        <v>13</v>
      </c>
      <c r="J22" s="9">
        <v>0</v>
      </c>
      <c r="K22" s="10">
        <f t="shared" si="0"/>
        <v>0</v>
      </c>
      <c r="L22" s="34">
        <v>0</v>
      </c>
      <c r="M22" s="8">
        <v>10</v>
      </c>
      <c r="N22" s="9">
        <f t="shared" si="1"/>
        <v>23</v>
      </c>
      <c r="O22" s="8">
        <v>8</v>
      </c>
      <c r="P22" s="8">
        <v>8</v>
      </c>
      <c r="Q22" s="8">
        <v>4</v>
      </c>
      <c r="R22" s="12">
        <v>0</v>
      </c>
      <c r="S22" s="12">
        <f t="shared" si="3"/>
        <v>0</v>
      </c>
      <c r="T22" s="3" t="s">
        <v>38</v>
      </c>
      <c r="V22" s="31"/>
    </row>
    <row r="23" spans="1:22" ht="45">
      <c r="A23" s="5" t="s">
        <v>111</v>
      </c>
      <c r="B23" s="6" t="s">
        <v>112</v>
      </c>
      <c r="C23" s="6" t="s">
        <v>117</v>
      </c>
      <c r="D23" s="6" t="s">
        <v>118</v>
      </c>
      <c r="E23" s="6" t="s">
        <v>119</v>
      </c>
      <c r="F23" s="46">
        <v>1</v>
      </c>
      <c r="G23" s="45" t="s">
        <v>36</v>
      </c>
      <c r="H23" s="7">
        <f>+I23+M23+O23+P23+Q23</f>
        <v>1</v>
      </c>
      <c r="I23" s="8">
        <v>0.1</v>
      </c>
      <c r="J23" s="9">
        <v>0.1</v>
      </c>
      <c r="K23" s="10">
        <f t="shared" si="0"/>
        <v>1</v>
      </c>
      <c r="L23" s="34">
        <v>1</v>
      </c>
      <c r="M23" s="8">
        <v>0.3</v>
      </c>
      <c r="N23" s="9">
        <f t="shared" si="1"/>
        <v>0.3</v>
      </c>
      <c r="O23" s="8">
        <v>0.3</v>
      </c>
      <c r="P23" s="14">
        <v>0.25</v>
      </c>
      <c r="Q23" s="14">
        <v>0.05</v>
      </c>
      <c r="R23" s="12">
        <f t="shared" ref="R23:R29" si="4">+J23/I23</f>
        <v>1</v>
      </c>
      <c r="S23" s="12">
        <f t="shared" si="3"/>
        <v>0.1</v>
      </c>
      <c r="T23" s="3" t="s">
        <v>38</v>
      </c>
      <c r="V23" s="31"/>
    </row>
    <row r="24" spans="1:22" ht="45">
      <c r="A24" s="5" t="s">
        <v>111</v>
      </c>
      <c r="B24" s="6" t="s">
        <v>112</v>
      </c>
      <c r="C24" s="6" t="s">
        <v>117</v>
      </c>
      <c r="D24" s="6" t="s">
        <v>120</v>
      </c>
      <c r="E24" s="6" t="s">
        <v>121</v>
      </c>
      <c r="F24" s="46">
        <v>1</v>
      </c>
      <c r="G24" s="45" t="s">
        <v>36</v>
      </c>
      <c r="H24" s="7">
        <f>+I24+M24+O24+P24+Q24</f>
        <v>1</v>
      </c>
      <c r="I24" s="8">
        <v>0.2</v>
      </c>
      <c r="J24" s="9">
        <v>0.2</v>
      </c>
      <c r="K24" s="10">
        <f t="shared" si="0"/>
        <v>1</v>
      </c>
      <c r="L24" s="34">
        <v>1</v>
      </c>
      <c r="M24" s="8">
        <v>0.3</v>
      </c>
      <c r="N24" s="9">
        <f t="shared" si="1"/>
        <v>0.3</v>
      </c>
      <c r="O24" s="14">
        <v>0.25</v>
      </c>
      <c r="P24" s="8">
        <v>0.2</v>
      </c>
      <c r="Q24" s="14">
        <v>0.05</v>
      </c>
      <c r="R24" s="12">
        <f t="shared" si="4"/>
        <v>1</v>
      </c>
      <c r="S24" s="12">
        <f t="shared" si="3"/>
        <v>0.2</v>
      </c>
      <c r="T24" s="3" t="s">
        <v>38</v>
      </c>
      <c r="V24" s="31"/>
    </row>
    <row r="25" spans="1:22" ht="45">
      <c r="A25" s="5" t="s">
        <v>111</v>
      </c>
      <c r="B25" s="6" t="s">
        <v>112</v>
      </c>
      <c r="C25" s="6" t="s">
        <v>117</v>
      </c>
      <c r="D25" s="6" t="s">
        <v>122</v>
      </c>
      <c r="E25" s="6" t="s">
        <v>123</v>
      </c>
      <c r="F25" s="46">
        <v>16</v>
      </c>
      <c r="G25" s="45" t="s">
        <v>36</v>
      </c>
      <c r="H25" s="7">
        <f>+I25+M25+O25+P25+Q25</f>
        <v>16</v>
      </c>
      <c r="I25" s="8">
        <v>1</v>
      </c>
      <c r="J25" s="9">
        <v>2</v>
      </c>
      <c r="K25" s="10">
        <f t="shared" si="0"/>
        <v>2</v>
      </c>
      <c r="L25" s="34">
        <v>2</v>
      </c>
      <c r="M25" s="8">
        <v>4</v>
      </c>
      <c r="N25" s="9">
        <f t="shared" si="1"/>
        <v>3</v>
      </c>
      <c r="O25" s="8">
        <v>5</v>
      </c>
      <c r="P25" s="8">
        <v>5</v>
      </c>
      <c r="Q25" s="8">
        <v>1</v>
      </c>
      <c r="R25" s="12">
        <f t="shared" si="4"/>
        <v>2</v>
      </c>
      <c r="S25" s="12">
        <f t="shared" si="3"/>
        <v>0.125</v>
      </c>
      <c r="T25" s="3" t="s">
        <v>38</v>
      </c>
      <c r="V25" s="31"/>
    </row>
    <row r="26" spans="1:22" ht="63.75">
      <c r="A26" s="5" t="s">
        <v>111</v>
      </c>
      <c r="B26" s="6" t="s">
        <v>112</v>
      </c>
      <c r="C26" s="6" t="s">
        <v>117</v>
      </c>
      <c r="D26" s="6" t="s">
        <v>124</v>
      </c>
      <c r="E26" s="6" t="s">
        <v>125</v>
      </c>
      <c r="F26" s="46">
        <v>60</v>
      </c>
      <c r="G26" s="45" t="s">
        <v>36</v>
      </c>
      <c r="H26" s="7">
        <f>+I26+M26+O26+P26+Q26</f>
        <v>60</v>
      </c>
      <c r="I26" s="8">
        <v>5</v>
      </c>
      <c r="J26" s="9">
        <v>6</v>
      </c>
      <c r="K26" s="10">
        <f t="shared" si="0"/>
        <v>1.2</v>
      </c>
      <c r="L26" s="34">
        <v>1.2</v>
      </c>
      <c r="M26" s="8">
        <v>16</v>
      </c>
      <c r="N26" s="9">
        <f t="shared" si="1"/>
        <v>15</v>
      </c>
      <c r="O26" s="8">
        <v>16</v>
      </c>
      <c r="P26" s="8">
        <v>20</v>
      </c>
      <c r="Q26" s="8">
        <v>3</v>
      </c>
      <c r="R26" s="12">
        <f t="shared" si="4"/>
        <v>1.2</v>
      </c>
      <c r="S26" s="12">
        <f t="shared" si="3"/>
        <v>0.1</v>
      </c>
      <c r="T26" s="3" t="s">
        <v>38</v>
      </c>
      <c r="V26" s="31"/>
    </row>
    <row r="27" spans="1:22" ht="51">
      <c r="A27" s="5" t="s">
        <v>111</v>
      </c>
      <c r="B27" s="6" t="s">
        <v>112</v>
      </c>
      <c r="C27" s="6" t="s">
        <v>126</v>
      </c>
      <c r="D27" s="6" t="s">
        <v>127</v>
      </c>
      <c r="E27" s="6" t="s">
        <v>128</v>
      </c>
      <c r="F27" s="46">
        <v>10</v>
      </c>
      <c r="G27" s="45" t="s">
        <v>42</v>
      </c>
      <c r="H27" s="7">
        <f>+Q27</f>
        <v>10</v>
      </c>
      <c r="I27" s="8">
        <v>1</v>
      </c>
      <c r="J27" s="9">
        <v>1</v>
      </c>
      <c r="K27" s="10">
        <f t="shared" si="0"/>
        <v>1</v>
      </c>
      <c r="L27" s="34">
        <v>1</v>
      </c>
      <c r="M27" s="8">
        <v>4</v>
      </c>
      <c r="N27" s="9">
        <f t="shared" si="1"/>
        <v>4</v>
      </c>
      <c r="O27" s="8">
        <v>7</v>
      </c>
      <c r="P27" s="8">
        <v>9</v>
      </c>
      <c r="Q27" s="8">
        <v>10</v>
      </c>
      <c r="R27" s="12">
        <f t="shared" si="4"/>
        <v>1</v>
      </c>
      <c r="S27" s="12">
        <f t="shared" si="3"/>
        <v>0.1</v>
      </c>
      <c r="T27" s="3" t="s">
        <v>38</v>
      </c>
      <c r="V27" s="31"/>
    </row>
    <row r="28" spans="1:22" ht="51">
      <c r="A28" s="5" t="s">
        <v>111</v>
      </c>
      <c r="B28" s="6" t="s">
        <v>112</v>
      </c>
      <c r="C28" s="6" t="s">
        <v>126</v>
      </c>
      <c r="D28" s="6" t="s">
        <v>129</v>
      </c>
      <c r="E28" s="6" t="s">
        <v>130</v>
      </c>
      <c r="F28" s="46">
        <v>9</v>
      </c>
      <c r="G28" s="45" t="s">
        <v>67</v>
      </c>
      <c r="H28" s="7">
        <v>9</v>
      </c>
      <c r="I28" s="8">
        <v>7</v>
      </c>
      <c r="J28" s="9">
        <v>8</v>
      </c>
      <c r="K28" s="10">
        <f t="shared" si="0"/>
        <v>1.1428571428571428</v>
      </c>
      <c r="L28" s="34">
        <v>1.1428571428571428</v>
      </c>
      <c r="M28" s="8">
        <v>9</v>
      </c>
      <c r="N28" s="9">
        <f t="shared" si="1"/>
        <v>8</v>
      </c>
      <c r="O28" s="8">
        <v>9</v>
      </c>
      <c r="P28" s="8">
        <v>9</v>
      </c>
      <c r="Q28" s="8">
        <v>9</v>
      </c>
      <c r="R28" s="12">
        <f t="shared" si="4"/>
        <v>1.1428571428571428</v>
      </c>
      <c r="S28" s="12">
        <f>+(J28)/(I28+M28+O28+P28+Q28)</f>
        <v>0.18604651162790697</v>
      </c>
      <c r="T28" s="3" t="s">
        <v>38</v>
      </c>
      <c r="V28" s="31"/>
    </row>
    <row r="29" spans="1:22" ht="51" customHeight="1">
      <c r="A29" s="5" t="s">
        <v>111</v>
      </c>
      <c r="B29" s="6" t="s">
        <v>112</v>
      </c>
      <c r="C29" s="6" t="s">
        <v>126</v>
      </c>
      <c r="D29" s="6" t="s">
        <v>131</v>
      </c>
      <c r="E29" s="6" t="s">
        <v>132</v>
      </c>
      <c r="F29" s="46">
        <v>132071</v>
      </c>
      <c r="G29" s="45" t="s">
        <v>36</v>
      </c>
      <c r="H29" s="7">
        <f>+I29+M29+O29+P29+Q29</f>
        <v>84</v>
      </c>
      <c r="I29" s="8">
        <v>2</v>
      </c>
      <c r="J29" s="9">
        <v>2</v>
      </c>
      <c r="K29" s="10">
        <f t="shared" si="0"/>
        <v>1</v>
      </c>
      <c r="L29" s="34">
        <v>1</v>
      </c>
      <c r="M29" s="8">
        <v>27</v>
      </c>
      <c r="N29" s="9">
        <f t="shared" si="1"/>
        <v>27</v>
      </c>
      <c r="O29" s="8">
        <v>27</v>
      </c>
      <c r="P29" s="8">
        <v>23</v>
      </c>
      <c r="Q29" s="8">
        <v>5</v>
      </c>
      <c r="R29" s="12">
        <f t="shared" si="4"/>
        <v>1</v>
      </c>
      <c r="S29" s="12">
        <f>+J29/H29</f>
        <v>2.3809523809523808E-2</v>
      </c>
      <c r="T29" s="3" t="s">
        <v>38</v>
      </c>
      <c r="V29" s="31"/>
    </row>
    <row r="30" spans="1:22" ht="38.25" customHeight="1">
      <c r="A30" s="16" t="s">
        <v>136</v>
      </c>
      <c r="B30" s="6" t="s">
        <v>137</v>
      </c>
      <c r="C30" s="6" t="s">
        <v>138</v>
      </c>
      <c r="D30" s="6" t="s">
        <v>139</v>
      </c>
      <c r="E30" s="6" t="s">
        <v>140</v>
      </c>
      <c r="F30" s="47">
        <v>0.90000000000000013</v>
      </c>
      <c r="G30" s="45" t="s">
        <v>42</v>
      </c>
      <c r="H30" s="17">
        <f>+Q30</f>
        <v>0.9</v>
      </c>
      <c r="I30" s="18">
        <v>0.2</v>
      </c>
      <c r="J30" s="19">
        <v>0.2</v>
      </c>
      <c r="K30" s="10">
        <f t="shared" si="0"/>
        <v>1</v>
      </c>
      <c r="L30" s="34">
        <v>1</v>
      </c>
      <c r="M30" s="18">
        <v>0.4</v>
      </c>
      <c r="N30" s="48">
        <f t="shared" si="1"/>
        <v>0.4</v>
      </c>
      <c r="O30" s="18">
        <v>0.6</v>
      </c>
      <c r="P30" s="18">
        <v>0.85</v>
      </c>
      <c r="Q30" s="18">
        <v>0.9</v>
      </c>
      <c r="R30" s="12">
        <v>0</v>
      </c>
      <c r="S30" s="12">
        <v>0</v>
      </c>
      <c r="T30" s="3" t="s">
        <v>38</v>
      </c>
      <c r="V30" s="31"/>
    </row>
    <row r="31" spans="1:22" ht="51" customHeight="1">
      <c r="A31" s="16" t="s">
        <v>136</v>
      </c>
      <c r="B31" s="6" t="s">
        <v>141</v>
      </c>
      <c r="C31" s="6" t="s">
        <v>142</v>
      </c>
      <c r="D31" s="6" t="s">
        <v>143</v>
      </c>
      <c r="E31" s="6" t="s">
        <v>144</v>
      </c>
      <c r="F31" s="47">
        <v>1</v>
      </c>
      <c r="G31" s="45" t="s">
        <v>67</v>
      </c>
      <c r="H31" s="17">
        <v>1</v>
      </c>
      <c r="I31" s="20">
        <v>1</v>
      </c>
      <c r="J31" s="17">
        <v>1</v>
      </c>
      <c r="K31" s="10">
        <f t="shared" si="0"/>
        <v>1</v>
      </c>
      <c r="L31" s="34">
        <v>1</v>
      </c>
      <c r="M31" s="20">
        <v>1</v>
      </c>
      <c r="N31" s="48">
        <f t="shared" si="1"/>
        <v>1</v>
      </c>
      <c r="O31" s="20">
        <v>1</v>
      </c>
      <c r="P31" s="20">
        <v>1</v>
      </c>
      <c r="Q31" s="20">
        <v>1</v>
      </c>
      <c r="R31" s="12">
        <f>+J31/I31</f>
        <v>1</v>
      </c>
      <c r="S31" s="12">
        <f>+(J31)/(I31+M31+O31+P31+Q31)</f>
        <v>0.2</v>
      </c>
      <c r="T31" s="3" t="s">
        <v>38</v>
      </c>
      <c r="V31" s="31"/>
    </row>
    <row r="32" spans="1:22" ht="51" customHeight="1">
      <c r="A32" s="16" t="s">
        <v>136</v>
      </c>
      <c r="B32" s="6" t="s">
        <v>145</v>
      </c>
      <c r="C32" s="6" t="s">
        <v>146</v>
      </c>
      <c r="D32" s="6" t="s">
        <v>147</v>
      </c>
      <c r="E32" s="6" t="s">
        <v>148</v>
      </c>
      <c r="F32" s="47">
        <v>1</v>
      </c>
      <c r="G32" s="45" t="s">
        <v>67</v>
      </c>
      <c r="H32" s="17">
        <v>1</v>
      </c>
      <c r="I32" s="18">
        <v>0</v>
      </c>
      <c r="J32" s="19">
        <v>0</v>
      </c>
      <c r="K32" s="36" t="s">
        <v>49</v>
      </c>
      <c r="L32" s="35" t="s">
        <v>49</v>
      </c>
      <c r="M32" s="20">
        <v>1</v>
      </c>
      <c r="N32" s="48">
        <f t="shared" si="1"/>
        <v>1</v>
      </c>
      <c r="O32" s="20">
        <v>1</v>
      </c>
      <c r="P32" s="20">
        <v>1</v>
      </c>
      <c r="Q32" s="20">
        <v>1</v>
      </c>
      <c r="R32" s="12">
        <v>0</v>
      </c>
      <c r="S32" s="12">
        <f>+(J32)/(I32+M32+O32+P32+Q32)</f>
        <v>0</v>
      </c>
      <c r="T32" s="3" t="s">
        <v>38</v>
      </c>
      <c r="V32" s="31"/>
    </row>
    <row r="33" spans="1:22" ht="38.25">
      <c r="A33" s="16" t="s">
        <v>136</v>
      </c>
      <c r="B33" s="6" t="s">
        <v>149</v>
      </c>
      <c r="C33" s="6" t="s">
        <v>150</v>
      </c>
      <c r="D33" s="6" t="s">
        <v>151</v>
      </c>
      <c r="E33" s="6" t="s">
        <v>152</v>
      </c>
      <c r="F33" s="46">
        <v>3</v>
      </c>
      <c r="G33" s="45" t="s">
        <v>42</v>
      </c>
      <c r="H33" s="7">
        <f>+Q33</f>
        <v>3</v>
      </c>
      <c r="I33" s="8">
        <v>0.4</v>
      </c>
      <c r="J33" s="9">
        <v>0.4</v>
      </c>
      <c r="K33" s="10">
        <f t="shared" si="0"/>
        <v>1</v>
      </c>
      <c r="L33" s="34">
        <v>1</v>
      </c>
      <c r="M33" s="8">
        <v>1.3</v>
      </c>
      <c r="N33" s="9">
        <f t="shared" si="1"/>
        <v>1.3</v>
      </c>
      <c r="O33" s="8">
        <v>2</v>
      </c>
      <c r="P33" s="14">
        <v>2.75</v>
      </c>
      <c r="Q33" s="8">
        <v>3</v>
      </c>
      <c r="R33" s="12">
        <f>+J33/I33</f>
        <v>1</v>
      </c>
      <c r="S33" s="12">
        <f>+J33/H33</f>
        <v>0.13333333333333333</v>
      </c>
      <c r="T33" s="3" t="s">
        <v>38</v>
      </c>
      <c r="V33" s="31"/>
    </row>
    <row r="34" spans="1:22">
      <c r="A34" s="21"/>
      <c r="B34" s="21"/>
      <c r="C34" s="21"/>
      <c r="D34" s="21"/>
      <c r="E34" s="21"/>
    </row>
    <row r="35" spans="1:22">
      <c r="A35" s="21"/>
      <c r="B35" s="21"/>
      <c r="C35" s="21"/>
      <c r="D35" s="21"/>
      <c r="E35" s="21"/>
    </row>
    <row r="36" spans="1:22">
      <c r="A36" s="21"/>
      <c r="B36" s="21"/>
      <c r="C36" s="21"/>
      <c r="D36" s="21"/>
      <c r="E36" s="21"/>
      <c r="I36" s="27"/>
    </row>
    <row r="37" spans="1:22">
      <c r="A37" s="21"/>
      <c r="B37" s="21"/>
      <c r="C37" s="21"/>
      <c r="D37" s="21"/>
      <c r="E37" s="21"/>
      <c r="I37" s="28"/>
    </row>
    <row r="38" spans="1:22">
      <c r="A38" s="21"/>
      <c r="B38" s="21"/>
      <c r="C38" s="21"/>
      <c r="D38" s="21"/>
      <c r="E38" s="21"/>
    </row>
    <row r="39" spans="1:22">
      <c r="A39" s="21"/>
      <c r="B39" s="21"/>
      <c r="C39" s="21"/>
      <c r="D39" s="21"/>
      <c r="E39" s="21"/>
    </row>
    <row r="40" spans="1:22">
      <c r="A40" s="21"/>
      <c r="B40" s="21"/>
      <c r="C40" s="21"/>
      <c r="D40" s="21"/>
      <c r="E40" s="21"/>
    </row>
    <row r="41" spans="1:22">
      <c r="A41" s="21"/>
      <c r="B41" s="21"/>
      <c r="C41" s="21"/>
      <c r="D41" s="21"/>
      <c r="E41" s="21"/>
    </row>
    <row r="42" spans="1:22">
      <c r="A42" s="21"/>
      <c r="B42" s="21"/>
      <c r="C42" s="21"/>
      <c r="D42" s="21"/>
      <c r="E42" s="21"/>
    </row>
    <row r="43" spans="1:22">
      <c r="A43" s="21"/>
      <c r="B43" s="21"/>
      <c r="C43" s="21"/>
      <c r="D43" s="21"/>
      <c r="E43" s="21"/>
    </row>
    <row r="44" spans="1:22">
      <c r="A44" s="21"/>
      <c r="B44" s="21"/>
      <c r="C44" s="21"/>
      <c r="D44" s="21"/>
      <c r="E44" s="21"/>
    </row>
    <row r="45" spans="1:22">
      <c r="A45" s="21"/>
      <c r="B45" s="21"/>
      <c r="C45" s="21"/>
      <c r="D45" s="21"/>
      <c r="E45" s="21"/>
    </row>
    <row r="46" spans="1:22">
      <c r="A46" s="21"/>
      <c r="B46" s="21"/>
      <c r="C46" s="21"/>
      <c r="D46" s="21"/>
      <c r="E46" s="21"/>
    </row>
    <row r="47" spans="1:22">
      <c r="A47" s="21"/>
      <c r="B47" s="21"/>
      <c r="C47" s="21"/>
      <c r="D47" s="21"/>
      <c r="E47" s="21"/>
    </row>
    <row r="48" spans="1:22">
      <c r="A48" s="21"/>
      <c r="B48" s="21"/>
      <c r="C48" s="21"/>
      <c r="D48" s="21"/>
      <c r="E48" s="21"/>
    </row>
    <row r="49" spans="1:5">
      <c r="A49" s="21"/>
      <c r="B49" s="21"/>
      <c r="C49" s="21"/>
      <c r="D49" s="21"/>
      <c r="E49" s="21"/>
    </row>
    <row r="50" spans="1:5">
      <c r="A50" s="21"/>
      <c r="B50" s="21"/>
      <c r="C50" s="21"/>
      <c r="D50" s="21"/>
      <c r="E50" s="21"/>
    </row>
    <row r="51" spans="1:5">
      <c r="A51" s="21"/>
      <c r="B51" s="21"/>
      <c r="C51" s="21"/>
      <c r="D51" s="21"/>
      <c r="E51" s="21"/>
    </row>
    <row r="52" spans="1:5">
      <c r="A52" s="21"/>
      <c r="B52" s="21"/>
      <c r="C52" s="21"/>
      <c r="D52" s="21"/>
      <c r="E52" s="21"/>
    </row>
    <row r="53" spans="1:5">
      <c r="A53" s="21"/>
      <c r="B53" s="21"/>
      <c r="C53" s="21"/>
      <c r="D53" s="21"/>
      <c r="E53" s="21"/>
    </row>
    <row r="54" spans="1:5">
      <c r="A54" s="21"/>
      <c r="B54" s="21"/>
      <c r="C54" s="21"/>
      <c r="D54" s="21"/>
      <c r="E54" s="21"/>
    </row>
    <row r="55" spans="1:5">
      <c r="A55" s="21"/>
      <c r="B55" s="21"/>
      <c r="C55" s="21"/>
      <c r="D55" s="21"/>
      <c r="E55" s="21"/>
    </row>
    <row r="56" spans="1:5">
      <c r="A56" s="21"/>
      <c r="B56" s="21"/>
      <c r="C56" s="21"/>
      <c r="D56" s="21"/>
      <c r="E56" s="21"/>
    </row>
    <row r="57" spans="1:5">
      <c r="A57" s="21"/>
      <c r="B57" s="21"/>
      <c r="C57" s="21"/>
      <c r="D57" s="21"/>
      <c r="E57" s="21"/>
    </row>
    <row r="58" spans="1:5">
      <c r="A58" s="21"/>
      <c r="B58" s="21"/>
      <c r="C58" s="21"/>
      <c r="D58" s="21"/>
      <c r="E58" s="21"/>
    </row>
    <row r="59" spans="1:5">
      <c r="A59" s="21"/>
      <c r="B59" s="21"/>
      <c r="C59" s="21"/>
      <c r="D59" s="21"/>
      <c r="E59" s="21"/>
    </row>
    <row r="60" spans="1:5">
      <c r="A60" s="21"/>
      <c r="B60" s="21"/>
      <c r="C60" s="21"/>
      <c r="D60" s="21"/>
      <c r="E60" s="21"/>
    </row>
    <row r="61" spans="1:5">
      <c r="A61" s="21"/>
      <c r="B61" s="21"/>
      <c r="C61" s="21"/>
      <c r="D61" s="21"/>
      <c r="E61" s="21"/>
    </row>
    <row r="62" spans="1:5">
      <c r="A62" s="21"/>
      <c r="B62" s="21"/>
      <c r="C62" s="21"/>
      <c r="D62" s="21"/>
      <c r="E62" s="21"/>
    </row>
    <row r="63" spans="1:5">
      <c r="A63" s="21"/>
      <c r="B63" s="21"/>
      <c r="C63" s="21"/>
      <c r="D63" s="21"/>
      <c r="E63" s="21"/>
    </row>
    <row r="64" spans="1:5">
      <c r="A64" s="21"/>
      <c r="B64" s="21"/>
      <c r="C64" s="21"/>
      <c r="D64" s="21"/>
      <c r="E64" s="21"/>
    </row>
    <row r="65" spans="1:5">
      <c r="A65" s="21"/>
      <c r="B65" s="21"/>
      <c r="C65" s="21"/>
      <c r="D65" s="21"/>
      <c r="E65" s="21"/>
    </row>
    <row r="66" spans="1:5">
      <c r="A66" s="21"/>
      <c r="B66" s="21"/>
      <c r="C66" s="21"/>
      <c r="D66" s="21"/>
      <c r="E66" s="21"/>
    </row>
    <row r="67" spans="1:5">
      <c r="A67" s="21"/>
      <c r="B67" s="21"/>
      <c r="C67" s="21"/>
      <c r="D67" s="21"/>
      <c r="E67" s="21"/>
    </row>
    <row r="68" spans="1:5">
      <c r="A68" s="21"/>
      <c r="B68" s="21"/>
      <c r="C68" s="21"/>
      <c r="D68" s="21"/>
      <c r="E68" s="21"/>
    </row>
    <row r="69" spans="1:5">
      <c r="A69" s="21"/>
      <c r="B69" s="21"/>
      <c r="C69" s="21"/>
      <c r="D69" s="21"/>
      <c r="E69" s="21"/>
    </row>
    <row r="70" spans="1:5">
      <c r="A70" s="21"/>
      <c r="B70" s="21"/>
      <c r="C70" s="21"/>
      <c r="D70" s="21"/>
      <c r="E70" s="21"/>
    </row>
    <row r="71" spans="1:5">
      <c r="A71" s="21"/>
      <c r="B71" s="21"/>
      <c r="C71" s="21"/>
      <c r="D71" s="21"/>
      <c r="E71" s="21"/>
    </row>
    <row r="72" spans="1:5">
      <c r="A72" s="21"/>
      <c r="B72" s="21"/>
      <c r="C72" s="21"/>
      <c r="D72" s="21"/>
      <c r="E72" s="21"/>
    </row>
    <row r="73" spans="1:5">
      <c r="A73" s="21"/>
      <c r="B73" s="21"/>
      <c r="C73" s="21"/>
      <c r="D73" s="21"/>
      <c r="E73" s="21"/>
    </row>
    <row r="74" spans="1:5">
      <c r="A74" s="21"/>
      <c r="B74" s="21"/>
      <c r="C74" s="21"/>
      <c r="D74" s="21"/>
      <c r="E74" s="21"/>
    </row>
    <row r="75" spans="1:5">
      <c r="A75" s="21"/>
      <c r="B75" s="21"/>
      <c r="C75" s="21"/>
      <c r="D75" s="21"/>
      <c r="E75" s="21"/>
    </row>
    <row r="76" spans="1:5">
      <c r="A76" s="21"/>
      <c r="B76" s="21"/>
      <c r="C76" s="21"/>
      <c r="D76" s="21"/>
      <c r="E76" s="21"/>
    </row>
    <row r="77" spans="1:5">
      <c r="A77" s="21"/>
      <c r="B77" s="21"/>
      <c r="C77" s="21"/>
      <c r="D77" s="21"/>
      <c r="E77" s="21"/>
    </row>
    <row r="78" spans="1:5">
      <c r="A78" s="21"/>
      <c r="B78" s="21"/>
      <c r="C78" s="21"/>
      <c r="D78" s="21"/>
      <c r="E78" s="21"/>
    </row>
    <row r="79" spans="1:5">
      <c r="A79" s="21"/>
      <c r="B79" s="21"/>
      <c r="C79" s="21"/>
      <c r="D79" s="21"/>
      <c r="E79" s="21"/>
    </row>
    <row r="80" spans="1:5">
      <c r="A80" s="21"/>
      <c r="B80" s="21"/>
      <c r="C80" s="21"/>
      <c r="D80" s="21"/>
      <c r="E80" s="21"/>
    </row>
    <row r="81" spans="1:5">
      <c r="A81" s="21"/>
      <c r="B81" s="21"/>
      <c r="C81" s="21"/>
      <c r="D81" s="21"/>
      <c r="E81" s="21"/>
    </row>
    <row r="82" spans="1:5">
      <c r="A82" s="21"/>
      <c r="B82" s="21"/>
      <c r="C82" s="21"/>
      <c r="D82" s="21"/>
      <c r="E82" s="21"/>
    </row>
    <row r="83" spans="1:5">
      <c r="A83" s="21"/>
      <c r="B83" s="21"/>
      <c r="C83" s="21"/>
      <c r="D83" s="21"/>
      <c r="E83" s="21"/>
    </row>
    <row r="84" spans="1:5">
      <c r="A84" s="21"/>
      <c r="B84" s="21"/>
      <c r="C84" s="21"/>
      <c r="D84" s="21"/>
      <c r="E84" s="21"/>
    </row>
    <row r="85" spans="1:5">
      <c r="A85" s="21"/>
      <c r="B85" s="21"/>
      <c r="C85" s="21"/>
      <c r="D85" s="21"/>
      <c r="E85" s="21"/>
    </row>
    <row r="86" spans="1:5">
      <c r="A86" s="21"/>
      <c r="B86" s="21"/>
      <c r="C86" s="21"/>
      <c r="D86" s="21"/>
      <c r="E86" s="21"/>
    </row>
    <row r="87" spans="1:5">
      <c r="A87" s="21"/>
      <c r="B87" s="21"/>
      <c r="C87" s="21"/>
      <c r="D87" s="21"/>
      <c r="E87" s="21"/>
    </row>
    <row r="88" spans="1:5">
      <c r="A88" s="21"/>
      <c r="B88" s="21"/>
      <c r="C88" s="21"/>
      <c r="D88" s="21"/>
      <c r="E88" s="21"/>
    </row>
    <row r="89" spans="1:5">
      <c r="A89" s="21"/>
      <c r="B89" s="21"/>
      <c r="C89" s="21"/>
      <c r="D89" s="21"/>
      <c r="E89" s="21"/>
    </row>
    <row r="90" spans="1:5">
      <c r="A90" s="21"/>
      <c r="B90" s="21"/>
      <c r="C90" s="21"/>
      <c r="D90" s="21"/>
      <c r="E90" s="21"/>
    </row>
    <row r="91" spans="1:5">
      <c r="A91" s="21"/>
      <c r="B91" s="21"/>
      <c r="C91" s="21"/>
      <c r="D91" s="21"/>
      <c r="E91" s="21"/>
    </row>
    <row r="92" spans="1:5">
      <c r="A92" s="21"/>
      <c r="B92" s="21"/>
      <c r="C92" s="21"/>
      <c r="D92" s="21"/>
      <c r="E92" s="21"/>
    </row>
    <row r="93" spans="1:5">
      <c r="A93" s="21"/>
      <c r="B93" s="21"/>
      <c r="C93" s="21"/>
      <c r="D93" s="21"/>
      <c r="E93" s="21"/>
    </row>
    <row r="94" spans="1:5">
      <c r="A94" s="21"/>
      <c r="B94" s="21"/>
      <c r="C94" s="21"/>
      <c r="D94" s="21"/>
      <c r="E94" s="21"/>
    </row>
    <row r="95" spans="1:5">
      <c r="A95" s="21"/>
      <c r="B95" s="21"/>
      <c r="C95" s="21"/>
      <c r="D95" s="21"/>
      <c r="E95" s="21"/>
    </row>
    <row r="96" spans="1:5">
      <c r="A96" s="21"/>
      <c r="B96" s="21"/>
      <c r="C96" s="21"/>
      <c r="D96" s="21"/>
      <c r="E96" s="21"/>
    </row>
    <row r="97" spans="1:5">
      <c r="A97" s="21"/>
      <c r="B97" s="21"/>
      <c r="C97" s="21"/>
      <c r="D97" s="21"/>
      <c r="E97" s="21"/>
    </row>
    <row r="98" spans="1:5">
      <c r="A98" s="21"/>
      <c r="B98" s="21"/>
      <c r="C98" s="21"/>
      <c r="D98" s="21"/>
      <c r="E98" s="21"/>
    </row>
    <row r="99" spans="1:5">
      <c r="A99" s="21"/>
      <c r="B99" s="21"/>
      <c r="C99" s="21"/>
      <c r="D99" s="21"/>
      <c r="E99" s="21"/>
    </row>
    <row r="100" spans="1:5">
      <c r="A100" s="21"/>
      <c r="B100" s="21"/>
      <c r="C100" s="21"/>
      <c r="D100" s="21"/>
      <c r="E100" s="21"/>
    </row>
    <row r="101" spans="1:5">
      <c r="A101" s="21"/>
      <c r="B101" s="21"/>
      <c r="C101" s="21"/>
      <c r="D101" s="21"/>
      <c r="E101" s="21"/>
    </row>
    <row r="102" spans="1:5">
      <c r="A102" s="21"/>
      <c r="B102" s="21"/>
      <c r="C102" s="21"/>
      <c r="D102" s="21"/>
      <c r="E102" s="21"/>
    </row>
    <row r="103" spans="1:5">
      <c r="A103" s="21"/>
      <c r="B103" s="21"/>
      <c r="C103" s="21"/>
      <c r="D103" s="21"/>
      <c r="E103" s="21"/>
    </row>
    <row r="104" spans="1:5">
      <c r="A104" s="21"/>
      <c r="B104" s="21"/>
      <c r="C104" s="21"/>
      <c r="D104" s="21"/>
      <c r="E104" s="21"/>
    </row>
    <row r="105" spans="1:5">
      <c r="A105" s="21"/>
      <c r="B105" s="21"/>
      <c r="C105" s="21"/>
      <c r="D105" s="21"/>
      <c r="E105" s="21"/>
    </row>
    <row r="106" spans="1:5">
      <c r="A106" s="21"/>
      <c r="B106" s="21"/>
      <c r="C106" s="21"/>
      <c r="D106" s="21"/>
      <c r="E106" s="21"/>
    </row>
    <row r="107" spans="1:5">
      <c r="A107" s="21"/>
      <c r="B107" s="21"/>
      <c r="C107" s="21"/>
      <c r="D107" s="21"/>
      <c r="E107" s="21"/>
    </row>
    <row r="108" spans="1:5">
      <c r="A108" s="21"/>
      <c r="B108" s="21"/>
      <c r="C108" s="21"/>
      <c r="D108" s="21"/>
      <c r="E108" s="21"/>
    </row>
    <row r="109" spans="1:5">
      <c r="A109" s="21"/>
      <c r="B109" s="21"/>
      <c r="C109" s="21"/>
      <c r="D109" s="21"/>
      <c r="E109" s="21"/>
    </row>
    <row r="110" spans="1:5">
      <c r="A110" s="21"/>
      <c r="B110" s="21"/>
      <c r="C110" s="21"/>
      <c r="D110" s="21"/>
      <c r="E110" s="21"/>
    </row>
    <row r="111" spans="1:5">
      <c r="A111" s="21"/>
      <c r="B111" s="21"/>
      <c r="C111" s="21"/>
      <c r="D111" s="21"/>
      <c r="E111" s="21"/>
    </row>
    <row r="112" spans="1:5">
      <c r="A112" s="21"/>
      <c r="B112" s="21"/>
      <c r="C112" s="21"/>
      <c r="D112" s="21"/>
      <c r="E112" s="21"/>
    </row>
    <row r="113" spans="1:5">
      <c r="A113" s="21"/>
      <c r="B113" s="21"/>
      <c r="C113" s="21"/>
      <c r="D113" s="21"/>
      <c r="E113" s="21"/>
    </row>
    <row r="114" spans="1:5">
      <c r="A114" s="21"/>
      <c r="B114" s="21"/>
      <c r="C114" s="21"/>
      <c r="D114" s="21"/>
      <c r="E114" s="21"/>
    </row>
    <row r="115" spans="1:5">
      <c r="A115" s="21"/>
      <c r="B115" s="21"/>
      <c r="C115" s="21"/>
      <c r="D115" s="21"/>
      <c r="E115" s="21"/>
    </row>
    <row r="116" spans="1:5">
      <c r="A116" s="21"/>
      <c r="B116" s="21"/>
      <c r="C116" s="21"/>
      <c r="D116" s="21"/>
      <c r="E116" s="21"/>
    </row>
    <row r="117" spans="1:5">
      <c r="A117" s="21"/>
      <c r="B117" s="21"/>
      <c r="C117" s="21"/>
      <c r="D117" s="21"/>
      <c r="E117" s="21"/>
    </row>
    <row r="118" spans="1:5">
      <c r="A118" s="21"/>
      <c r="B118" s="21"/>
      <c r="C118" s="21"/>
      <c r="D118" s="21"/>
      <c r="E118" s="21"/>
    </row>
    <row r="119" spans="1:5">
      <c r="A119" s="21"/>
      <c r="B119" s="21"/>
      <c r="C119" s="21"/>
      <c r="D119" s="21"/>
      <c r="E119" s="21"/>
    </row>
    <row r="120" spans="1:5">
      <c r="A120" s="21"/>
      <c r="B120" s="21"/>
      <c r="C120" s="21"/>
      <c r="D120" s="21"/>
      <c r="E120" s="21"/>
    </row>
    <row r="121" spans="1:5">
      <c r="A121" s="21"/>
      <c r="B121" s="21"/>
      <c r="C121" s="21"/>
      <c r="D121" s="21"/>
      <c r="E121" s="21"/>
    </row>
    <row r="122" spans="1:5">
      <c r="A122" s="21"/>
      <c r="B122" s="21"/>
      <c r="C122" s="21"/>
      <c r="D122" s="21"/>
      <c r="E122" s="21"/>
    </row>
    <row r="123" spans="1:5">
      <c r="A123" s="21"/>
      <c r="B123" s="21"/>
      <c r="C123" s="21"/>
      <c r="D123" s="21"/>
      <c r="E123" s="21"/>
    </row>
    <row r="124" spans="1:5">
      <c r="A124" s="21"/>
      <c r="B124" s="21"/>
      <c r="C124" s="21"/>
      <c r="D124" s="21"/>
      <c r="E124" s="21"/>
    </row>
    <row r="125" spans="1:5">
      <c r="A125" s="21"/>
      <c r="B125" s="21"/>
      <c r="C125" s="21"/>
      <c r="D125" s="21"/>
      <c r="E125" s="21"/>
    </row>
    <row r="126" spans="1:5">
      <c r="A126" s="21"/>
      <c r="B126" s="21"/>
      <c r="C126" s="21"/>
      <c r="D126" s="21"/>
      <c r="E126" s="21"/>
    </row>
    <row r="127" spans="1:5">
      <c r="A127" s="21"/>
      <c r="B127" s="21"/>
      <c r="C127" s="21"/>
      <c r="D127" s="21"/>
      <c r="E127" s="21"/>
    </row>
    <row r="128" spans="1:5">
      <c r="A128" s="21"/>
      <c r="B128" s="21"/>
      <c r="C128" s="21"/>
      <c r="D128" s="21"/>
      <c r="E128" s="21"/>
    </row>
    <row r="129" spans="1:5">
      <c r="A129" s="21"/>
      <c r="B129" s="21"/>
      <c r="C129" s="21"/>
      <c r="D129" s="21"/>
      <c r="E129" s="21"/>
    </row>
    <row r="130" spans="1:5">
      <c r="A130" s="21"/>
      <c r="B130" s="21"/>
      <c r="C130" s="21"/>
      <c r="D130" s="21"/>
      <c r="E130" s="21"/>
    </row>
    <row r="131" spans="1:5">
      <c r="A131" s="21"/>
      <c r="B131" s="21"/>
      <c r="C131" s="21"/>
      <c r="D131" s="21"/>
      <c r="E131" s="21"/>
    </row>
    <row r="132" spans="1:5">
      <c r="A132" s="21"/>
      <c r="B132" s="21"/>
      <c r="C132" s="21"/>
      <c r="D132" s="21"/>
      <c r="E132" s="21"/>
    </row>
    <row r="133" spans="1:5">
      <c r="A133" s="21"/>
      <c r="B133" s="21"/>
      <c r="C133" s="21"/>
      <c r="D133" s="21"/>
      <c r="E133" s="21"/>
    </row>
    <row r="134" spans="1:5">
      <c r="A134" s="21"/>
      <c r="B134" s="21"/>
      <c r="C134" s="21"/>
      <c r="D134" s="21"/>
      <c r="E134" s="21"/>
    </row>
    <row r="135" spans="1:5">
      <c r="A135" s="21"/>
      <c r="B135" s="21"/>
      <c r="C135" s="21"/>
      <c r="D135" s="21"/>
      <c r="E135" s="21"/>
    </row>
    <row r="136" spans="1:5">
      <c r="A136" s="21"/>
      <c r="B136" s="21"/>
      <c r="C136" s="21"/>
      <c r="D136" s="21"/>
      <c r="E136" s="21"/>
    </row>
    <row r="137" spans="1:5">
      <c r="A137" s="21"/>
      <c r="B137" s="21"/>
      <c r="C137" s="21"/>
      <c r="D137" s="21"/>
      <c r="E137" s="21"/>
    </row>
    <row r="138" spans="1:5">
      <c r="A138" s="21"/>
      <c r="B138" s="21"/>
      <c r="C138" s="21"/>
      <c r="D138" s="21"/>
      <c r="E138" s="21"/>
    </row>
    <row r="139" spans="1:5">
      <c r="A139" s="21"/>
      <c r="B139" s="21"/>
      <c r="C139" s="21"/>
      <c r="D139" s="21"/>
      <c r="E139" s="21"/>
    </row>
    <row r="140" spans="1:5">
      <c r="A140" s="21"/>
      <c r="B140" s="21"/>
      <c r="C140" s="21"/>
      <c r="D140" s="21"/>
      <c r="E140" s="21"/>
    </row>
    <row r="141" spans="1:5">
      <c r="A141" s="21"/>
      <c r="B141" s="21"/>
      <c r="C141" s="21"/>
      <c r="D141" s="21"/>
      <c r="E141" s="21"/>
    </row>
    <row r="142" spans="1:5">
      <c r="A142" s="21"/>
      <c r="B142" s="21"/>
      <c r="C142" s="21"/>
      <c r="D142" s="21"/>
      <c r="E142" s="21"/>
    </row>
    <row r="143" spans="1:5">
      <c r="A143" s="21"/>
      <c r="B143" s="21"/>
      <c r="C143" s="21"/>
      <c r="D143" s="21"/>
      <c r="E143" s="21"/>
    </row>
    <row r="144" spans="1:5">
      <c r="A144" s="21"/>
      <c r="B144" s="21"/>
      <c r="C144" s="21"/>
      <c r="D144" s="21"/>
      <c r="E144" s="21"/>
    </row>
    <row r="145" spans="1:5">
      <c r="A145" s="21"/>
      <c r="B145" s="21"/>
      <c r="C145" s="21"/>
      <c r="D145" s="21"/>
      <c r="E145" s="21"/>
    </row>
    <row r="146" spans="1:5">
      <c r="A146" s="21"/>
      <c r="B146" s="21"/>
      <c r="C146" s="21"/>
      <c r="D146" s="21"/>
      <c r="E146" s="21"/>
    </row>
    <row r="147" spans="1:5">
      <c r="A147" s="21"/>
      <c r="B147" s="21"/>
      <c r="C147" s="21"/>
      <c r="D147" s="21"/>
      <c r="E147" s="21"/>
    </row>
    <row r="148" spans="1:5">
      <c r="A148" s="21"/>
      <c r="B148" s="21"/>
      <c r="C148" s="21"/>
      <c r="D148" s="21"/>
      <c r="E148" s="21"/>
    </row>
    <row r="149" spans="1:5">
      <c r="A149" s="21"/>
      <c r="B149" s="21"/>
      <c r="C149" s="21"/>
      <c r="D149" s="21"/>
      <c r="E149" s="21"/>
    </row>
    <row r="150" spans="1:5">
      <c r="A150" s="21"/>
      <c r="B150" s="21"/>
      <c r="C150" s="21"/>
      <c r="D150" s="21"/>
      <c r="E150" s="21"/>
    </row>
    <row r="151" spans="1:5">
      <c r="A151" s="21"/>
      <c r="B151" s="21"/>
      <c r="C151" s="21"/>
      <c r="D151" s="21"/>
      <c r="E151" s="21"/>
    </row>
    <row r="152" spans="1:5">
      <c r="A152" s="21"/>
      <c r="B152" s="21"/>
      <c r="C152" s="21"/>
      <c r="D152" s="21"/>
      <c r="E152" s="21"/>
    </row>
    <row r="153" spans="1:5">
      <c r="A153" s="21"/>
      <c r="B153" s="21"/>
      <c r="C153" s="21"/>
      <c r="D153" s="21"/>
      <c r="E153" s="21"/>
    </row>
    <row r="154" spans="1:5">
      <c r="A154" s="21"/>
      <c r="B154" s="21"/>
      <c r="C154" s="21"/>
      <c r="D154" s="21"/>
      <c r="E154" s="21"/>
    </row>
    <row r="155" spans="1:5">
      <c r="A155" s="21"/>
      <c r="B155" s="21"/>
      <c r="C155" s="21"/>
      <c r="D155" s="21"/>
      <c r="E155" s="21"/>
    </row>
    <row r="156" spans="1:5">
      <c r="A156" s="21"/>
      <c r="B156" s="21"/>
      <c r="C156" s="21"/>
      <c r="D156" s="21"/>
      <c r="E156" s="21"/>
    </row>
    <row r="157" spans="1:5">
      <c r="A157" s="21"/>
      <c r="B157" s="21"/>
      <c r="C157" s="21"/>
      <c r="D157" s="21"/>
      <c r="E157" s="21"/>
    </row>
    <row r="158" spans="1:5">
      <c r="A158" s="21"/>
      <c r="B158" s="21"/>
      <c r="C158" s="21"/>
      <c r="D158" s="21"/>
      <c r="E158" s="21"/>
    </row>
    <row r="159" spans="1:5">
      <c r="A159" s="21"/>
      <c r="B159" s="21"/>
      <c r="C159" s="21"/>
      <c r="D159" s="21"/>
      <c r="E159" s="21"/>
    </row>
    <row r="160" spans="1:5">
      <c r="A160" s="21"/>
      <c r="B160" s="21"/>
      <c r="C160" s="21"/>
      <c r="D160" s="21"/>
      <c r="E160" s="21"/>
    </row>
    <row r="161" spans="1:5">
      <c r="A161" s="21"/>
      <c r="B161" s="21"/>
      <c r="C161" s="21"/>
      <c r="D161" s="21"/>
      <c r="E161" s="21"/>
    </row>
    <row r="162" spans="1:5">
      <c r="A162" s="21"/>
      <c r="B162" s="21"/>
      <c r="C162" s="21"/>
      <c r="D162" s="21"/>
      <c r="E162" s="21"/>
    </row>
    <row r="163" spans="1:5">
      <c r="A163" s="21"/>
      <c r="B163" s="21"/>
      <c r="C163" s="21"/>
      <c r="D163" s="21"/>
      <c r="E163" s="21"/>
    </row>
    <row r="164" spans="1:5">
      <c r="A164" s="21"/>
      <c r="B164" s="21"/>
      <c r="C164" s="21"/>
      <c r="D164" s="21"/>
      <c r="E164" s="21"/>
    </row>
    <row r="165" spans="1:5">
      <c r="A165" s="21"/>
      <c r="B165" s="21"/>
      <c r="C165" s="21"/>
      <c r="D165" s="21"/>
      <c r="E165" s="21"/>
    </row>
    <row r="166" spans="1:5">
      <c r="A166" s="21"/>
      <c r="B166" s="21"/>
      <c r="C166" s="21"/>
      <c r="D166" s="21"/>
      <c r="E166" s="21"/>
    </row>
    <row r="167" spans="1:5">
      <c r="A167" s="21"/>
      <c r="B167" s="21"/>
      <c r="C167" s="21"/>
      <c r="D167" s="21"/>
      <c r="E167" s="21"/>
    </row>
    <row r="168" spans="1:5">
      <c r="A168" s="21"/>
      <c r="B168" s="21"/>
      <c r="C168" s="21"/>
      <c r="D168" s="21"/>
      <c r="E168" s="21"/>
    </row>
    <row r="169" spans="1:5">
      <c r="A169" s="21"/>
      <c r="B169" s="21"/>
      <c r="C169" s="21"/>
      <c r="D169" s="21"/>
      <c r="E169" s="21"/>
    </row>
    <row r="170" spans="1:5">
      <c r="A170" s="21"/>
      <c r="B170" s="21"/>
      <c r="C170" s="21"/>
      <c r="D170" s="21"/>
      <c r="E170" s="21"/>
    </row>
    <row r="171" spans="1:5">
      <c r="A171" s="21"/>
      <c r="B171" s="21"/>
      <c r="C171" s="21"/>
      <c r="D171" s="21"/>
      <c r="E171" s="21"/>
    </row>
    <row r="172" spans="1:5">
      <c r="A172" s="21"/>
      <c r="B172" s="21"/>
      <c r="C172" s="21"/>
      <c r="D172" s="21"/>
      <c r="E172" s="21"/>
    </row>
    <row r="173" spans="1:5">
      <c r="A173" s="21"/>
      <c r="B173" s="21"/>
      <c r="C173" s="21"/>
      <c r="D173" s="21"/>
      <c r="E173" s="21"/>
    </row>
    <row r="174" spans="1:5">
      <c r="A174" s="21"/>
      <c r="B174" s="21"/>
      <c r="C174" s="21"/>
      <c r="D174" s="21"/>
      <c r="E174" s="21"/>
    </row>
    <row r="175" spans="1:5">
      <c r="A175" s="21"/>
      <c r="B175" s="21"/>
      <c r="C175" s="21"/>
      <c r="D175" s="21"/>
      <c r="E175" s="21"/>
    </row>
    <row r="176" spans="1:5">
      <c r="A176" s="21"/>
      <c r="B176" s="21"/>
      <c r="C176" s="21"/>
      <c r="D176" s="21"/>
      <c r="E176" s="21"/>
    </row>
    <row r="177" spans="1:5">
      <c r="A177" s="21"/>
      <c r="B177" s="21"/>
      <c r="C177" s="21"/>
      <c r="D177" s="21"/>
      <c r="E177" s="21"/>
    </row>
    <row r="178" spans="1:5">
      <c r="A178" s="21"/>
      <c r="B178" s="21"/>
      <c r="C178" s="21"/>
      <c r="D178" s="21"/>
      <c r="E178" s="21"/>
    </row>
    <row r="179" spans="1:5">
      <c r="A179" s="21"/>
      <c r="B179" s="21"/>
      <c r="C179" s="21"/>
      <c r="D179" s="21"/>
      <c r="E179" s="21"/>
    </row>
    <row r="180" spans="1:5">
      <c r="A180" s="21"/>
      <c r="B180" s="21"/>
      <c r="C180" s="21"/>
      <c r="D180" s="21"/>
      <c r="E180" s="21"/>
    </row>
    <row r="181" spans="1:5">
      <c r="A181" s="21"/>
      <c r="B181" s="21"/>
      <c r="C181" s="21"/>
      <c r="D181" s="21"/>
      <c r="E181" s="21"/>
    </row>
    <row r="182" spans="1:5">
      <c r="A182" s="21"/>
      <c r="B182" s="21"/>
      <c r="C182" s="21"/>
      <c r="D182" s="21"/>
      <c r="E182" s="21"/>
    </row>
    <row r="183" spans="1:5">
      <c r="A183" s="21"/>
      <c r="B183" s="21"/>
      <c r="C183" s="21"/>
      <c r="D183" s="21"/>
      <c r="E183" s="21"/>
    </row>
    <row r="184" spans="1:5">
      <c r="A184" s="21"/>
      <c r="B184" s="21"/>
      <c r="C184" s="21"/>
      <c r="D184" s="21"/>
      <c r="E184" s="21"/>
    </row>
    <row r="185" spans="1:5">
      <c r="A185" s="21"/>
      <c r="B185" s="21"/>
      <c r="C185" s="21"/>
      <c r="D185" s="21"/>
      <c r="E185" s="21"/>
    </row>
    <row r="186" spans="1:5">
      <c r="A186" s="21"/>
      <c r="B186" s="21"/>
      <c r="C186" s="21"/>
      <c r="D186" s="21"/>
      <c r="E186" s="21"/>
    </row>
    <row r="187" spans="1:5">
      <c r="A187" s="21"/>
      <c r="B187" s="21"/>
      <c r="C187" s="21"/>
      <c r="D187" s="21"/>
      <c r="E187" s="21"/>
    </row>
    <row r="188" spans="1:5">
      <c r="A188" s="21"/>
      <c r="B188" s="21"/>
      <c r="C188" s="21"/>
      <c r="D188" s="21"/>
      <c r="E188" s="21"/>
    </row>
    <row r="189" spans="1:5">
      <c r="A189" s="21"/>
      <c r="B189" s="21"/>
      <c r="C189" s="21"/>
      <c r="D189" s="21"/>
      <c r="E189" s="21"/>
    </row>
    <row r="190" spans="1:5">
      <c r="A190" s="21"/>
      <c r="B190" s="21"/>
      <c r="C190" s="21"/>
      <c r="D190" s="21"/>
      <c r="E190" s="21"/>
    </row>
    <row r="191" spans="1:5">
      <c r="A191" s="21"/>
      <c r="B191" s="21"/>
      <c r="C191" s="21"/>
      <c r="D191" s="21"/>
      <c r="E191" s="21"/>
    </row>
    <row r="192" spans="1:5">
      <c r="A192" s="21"/>
      <c r="B192" s="21"/>
      <c r="C192" s="21"/>
      <c r="D192" s="21"/>
      <c r="E192" s="21"/>
    </row>
    <row r="193" spans="1:5">
      <c r="A193" s="21"/>
      <c r="B193" s="21"/>
      <c r="C193" s="21"/>
      <c r="D193" s="21"/>
      <c r="E193" s="21"/>
    </row>
    <row r="194" spans="1:5">
      <c r="A194" s="21"/>
      <c r="B194" s="21"/>
      <c r="C194" s="21"/>
      <c r="D194" s="21"/>
      <c r="E194" s="21"/>
    </row>
    <row r="195" spans="1:5">
      <c r="A195" s="21"/>
      <c r="B195" s="21"/>
      <c r="C195" s="21"/>
      <c r="D195" s="21"/>
      <c r="E195" s="21"/>
    </row>
    <row r="196" spans="1:5">
      <c r="A196" s="21"/>
      <c r="B196" s="21"/>
      <c r="C196" s="21"/>
      <c r="D196" s="21"/>
      <c r="E196" s="21"/>
    </row>
    <row r="197" spans="1:5">
      <c r="A197" s="21"/>
      <c r="B197" s="21"/>
      <c r="C197" s="21"/>
      <c r="D197" s="21"/>
      <c r="E197" s="21"/>
    </row>
    <row r="198" spans="1:5">
      <c r="A198" s="21"/>
      <c r="B198" s="21"/>
      <c r="C198" s="21"/>
      <c r="D198" s="21"/>
      <c r="E198" s="21"/>
    </row>
    <row r="199" spans="1:5">
      <c r="A199" s="21"/>
      <c r="B199" s="21"/>
      <c r="C199" s="21"/>
      <c r="D199" s="21"/>
      <c r="E199" s="21"/>
    </row>
    <row r="200" spans="1:5">
      <c r="A200" s="21"/>
      <c r="B200" s="21"/>
      <c r="C200" s="21"/>
      <c r="D200" s="21"/>
      <c r="E200" s="21"/>
    </row>
    <row r="201" spans="1:5">
      <c r="A201" s="21"/>
      <c r="B201" s="21"/>
      <c r="C201" s="21"/>
      <c r="D201" s="21"/>
      <c r="E201" s="21"/>
    </row>
    <row r="202" spans="1:5">
      <c r="A202" s="21"/>
      <c r="B202" s="21"/>
      <c r="C202" s="21"/>
      <c r="D202" s="21"/>
      <c r="E202" s="21"/>
    </row>
    <row r="203" spans="1:5">
      <c r="A203" s="21"/>
      <c r="B203" s="21"/>
      <c r="C203" s="21"/>
      <c r="D203" s="21"/>
      <c r="E203" s="21"/>
    </row>
    <row r="204" spans="1:5">
      <c r="A204" s="21"/>
      <c r="B204" s="21"/>
      <c r="C204" s="21"/>
      <c r="D204" s="21"/>
      <c r="E204" s="21"/>
    </row>
    <row r="205" spans="1:5">
      <c r="A205" s="21"/>
      <c r="B205" s="21"/>
      <c r="C205" s="21"/>
      <c r="D205" s="21"/>
      <c r="E205" s="21"/>
    </row>
    <row r="206" spans="1:5">
      <c r="A206" s="21"/>
      <c r="B206" s="21"/>
      <c r="C206" s="21"/>
      <c r="D206" s="21"/>
      <c r="E206" s="21"/>
    </row>
    <row r="207" spans="1:5">
      <c r="A207" s="21"/>
      <c r="B207" s="21"/>
      <c r="C207" s="21"/>
      <c r="D207" s="21"/>
      <c r="E207" s="21"/>
    </row>
    <row r="208" spans="1:5">
      <c r="A208" s="21"/>
      <c r="B208" s="21"/>
      <c r="C208" s="21"/>
      <c r="D208" s="21"/>
      <c r="E208" s="21"/>
    </row>
    <row r="209" spans="1:5">
      <c r="A209" s="21"/>
      <c r="B209" s="21"/>
      <c r="C209" s="21"/>
      <c r="D209" s="21"/>
      <c r="E209" s="21"/>
    </row>
    <row r="210" spans="1:5">
      <c r="A210" s="21"/>
      <c r="B210" s="21"/>
      <c r="C210" s="21"/>
      <c r="D210" s="21"/>
      <c r="E210" s="21"/>
    </row>
    <row r="211" spans="1:5">
      <c r="A211" s="21"/>
      <c r="B211" s="21"/>
      <c r="C211" s="21"/>
      <c r="D211" s="21"/>
      <c r="E211" s="21"/>
    </row>
    <row r="212" spans="1:5">
      <c r="A212" s="21"/>
      <c r="B212" s="21"/>
      <c r="C212" s="21"/>
      <c r="D212" s="21"/>
      <c r="E212" s="21"/>
    </row>
    <row r="213" spans="1:5">
      <c r="A213" s="21"/>
      <c r="B213" s="21"/>
      <c r="C213" s="21"/>
      <c r="D213" s="21"/>
      <c r="E213" s="21"/>
    </row>
    <row r="214" spans="1:5">
      <c r="A214" s="21"/>
      <c r="B214" s="21"/>
      <c r="C214" s="21"/>
      <c r="D214" s="21"/>
      <c r="E214" s="21"/>
    </row>
    <row r="215" spans="1:5">
      <c r="A215" s="21"/>
      <c r="B215" s="21"/>
      <c r="C215" s="21"/>
      <c r="D215" s="21"/>
      <c r="E215" s="21"/>
    </row>
    <row r="216" spans="1:5">
      <c r="A216" s="21"/>
      <c r="B216" s="21"/>
      <c r="C216" s="21"/>
      <c r="D216" s="21"/>
      <c r="E216" s="21"/>
    </row>
    <row r="217" spans="1:5">
      <c r="A217" s="21"/>
      <c r="B217" s="21"/>
      <c r="C217" s="21"/>
      <c r="D217" s="21"/>
      <c r="E217" s="21"/>
    </row>
    <row r="218" spans="1:5">
      <c r="A218" s="21"/>
      <c r="B218" s="21"/>
      <c r="C218" s="21"/>
      <c r="D218" s="21"/>
      <c r="E218" s="21"/>
    </row>
    <row r="219" spans="1:5">
      <c r="A219" s="21"/>
      <c r="B219" s="21"/>
      <c r="C219" s="21"/>
      <c r="D219" s="21"/>
      <c r="E219" s="21"/>
    </row>
    <row r="220" spans="1:5">
      <c r="A220" s="21"/>
      <c r="B220" s="21"/>
      <c r="C220" s="21"/>
      <c r="D220" s="21"/>
      <c r="E220" s="21"/>
    </row>
    <row r="221" spans="1:5">
      <c r="A221" s="21"/>
      <c r="B221" s="21"/>
      <c r="C221" s="21"/>
      <c r="D221" s="21"/>
      <c r="E221" s="21"/>
    </row>
    <row r="222" spans="1:5">
      <c r="A222" s="21"/>
      <c r="B222" s="21"/>
      <c r="C222" s="21"/>
      <c r="D222" s="21"/>
      <c r="E222" s="21"/>
    </row>
    <row r="223" spans="1:5">
      <c r="A223" s="21"/>
      <c r="B223" s="21"/>
      <c r="C223" s="21"/>
      <c r="D223" s="21"/>
      <c r="E223" s="21"/>
    </row>
    <row r="224" spans="1:5">
      <c r="A224" s="21"/>
      <c r="B224" s="21"/>
      <c r="C224" s="21"/>
      <c r="D224" s="21"/>
      <c r="E224" s="21"/>
    </row>
    <row r="225" spans="1:5">
      <c r="A225" s="21"/>
      <c r="B225" s="21"/>
      <c r="C225" s="21"/>
      <c r="D225" s="21"/>
      <c r="E225" s="21"/>
    </row>
    <row r="226" spans="1:5">
      <c r="A226" s="21"/>
      <c r="B226" s="21"/>
      <c r="C226" s="21"/>
      <c r="D226" s="21"/>
      <c r="E226" s="21"/>
    </row>
    <row r="227" spans="1:5">
      <c r="A227" s="21"/>
      <c r="B227" s="21"/>
      <c r="C227" s="21"/>
      <c r="D227" s="21"/>
      <c r="E227" s="21"/>
    </row>
    <row r="228" spans="1:5">
      <c r="A228" s="21"/>
      <c r="B228" s="21"/>
      <c r="C228" s="21"/>
      <c r="D228" s="21"/>
      <c r="E228" s="21"/>
    </row>
    <row r="229" spans="1:5">
      <c r="A229" s="21"/>
      <c r="B229" s="21"/>
      <c r="C229" s="21"/>
      <c r="D229" s="21"/>
      <c r="E229" s="21"/>
    </row>
    <row r="230" spans="1:5">
      <c r="A230" s="21"/>
      <c r="B230" s="21"/>
      <c r="C230" s="21"/>
      <c r="D230" s="21"/>
      <c r="E230" s="21"/>
    </row>
    <row r="231" spans="1:5">
      <c r="A231" s="21"/>
      <c r="B231" s="21"/>
      <c r="C231" s="21"/>
      <c r="D231" s="21"/>
      <c r="E231" s="21"/>
    </row>
    <row r="232" spans="1:5">
      <c r="A232" s="21"/>
      <c r="B232" s="21"/>
      <c r="C232" s="21"/>
      <c r="D232" s="21"/>
      <c r="E232" s="21"/>
    </row>
    <row r="233" spans="1:5">
      <c r="A233" s="21"/>
      <c r="B233" s="21"/>
      <c r="C233" s="21"/>
      <c r="D233" s="21"/>
      <c r="E233" s="21"/>
    </row>
    <row r="234" spans="1:5">
      <c r="A234" s="21"/>
      <c r="B234" s="21"/>
      <c r="C234" s="21"/>
      <c r="D234" s="21"/>
      <c r="E234" s="21"/>
    </row>
    <row r="235" spans="1:5">
      <c r="A235" s="21"/>
      <c r="B235" s="21"/>
      <c r="C235" s="21"/>
      <c r="D235" s="21"/>
      <c r="E235" s="21"/>
    </row>
    <row r="236" spans="1:5">
      <c r="A236" s="21"/>
      <c r="B236" s="21"/>
      <c r="C236" s="21"/>
      <c r="D236" s="21"/>
      <c r="E236" s="21"/>
    </row>
    <row r="237" spans="1:5">
      <c r="A237" s="21"/>
      <c r="B237" s="21"/>
      <c r="C237" s="21"/>
      <c r="D237" s="21"/>
      <c r="E237" s="21"/>
    </row>
    <row r="238" spans="1:5">
      <c r="A238" s="21"/>
      <c r="B238" s="21"/>
      <c r="C238" s="21"/>
      <c r="D238" s="21"/>
      <c r="E238" s="21"/>
    </row>
    <row r="239" spans="1:5">
      <c r="A239" s="21"/>
      <c r="B239" s="21"/>
      <c r="C239" s="21"/>
      <c r="D239" s="21"/>
      <c r="E239" s="21"/>
    </row>
    <row r="240" spans="1:5">
      <c r="A240" s="21"/>
      <c r="B240" s="21"/>
      <c r="C240" s="21"/>
      <c r="D240" s="21"/>
      <c r="E240" s="21"/>
    </row>
    <row r="241" spans="1:5">
      <c r="A241" s="21"/>
      <c r="B241" s="21"/>
      <c r="C241" s="21"/>
      <c r="D241" s="21"/>
      <c r="E241" s="21"/>
    </row>
    <row r="242" spans="1:5">
      <c r="A242" s="21"/>
      <c r="B242" s="21"/>
      <c r="C242" s="21"/>
      <c r="D242" s="21"/>
      <c r="E242" s="21"/>
    </row>
    <row r="243" spans="1:5">
      <c r="A243" s="21"/>
      <c r="B243" s="21"/>
      <c r="C243" s="21"/>
      <c r="D243" s="21"/>
      <c r="E243" s="21"/>
    </row>
    <row r="244" spans="1:5">
      <c r="A244" s="21"/>
      <c r="B244" s="21"/>
      <c r="C244" s="21"/>
      <c r="D244" s="21"/>
      <c r="E244" s="21"/>
    </row>
    <row r="245" spans="1:5">
      <c r="A245" s="21"/>
      <c r="B245" s="21"/>
      <c r="C245" s="21"/>
      <c r="D245" s="21"/>
      <c r="E245" s="21"/>
    </row>
    <row r="246" spans="1:5">
      <c r="A246" s="21"/>
      <c r="B246" s="21"/>
      <c r="C246" s="21"/>
      <c r="D246" s="21"/>
      <c r="E246" s="21"/>
    </row>
    <row r="247" spans="1:5">
      <c r="A247" s="21"/>
      <c r="B247" s="21"/>
      <c r="C247" s="21"/>
      <c r="D247" s="21"/>
      <c r="E247" s="21"/>
    </row>
    <row r="248" spans="1:5">
      <c r="A248" s="21"/>
      <c r="B248" s="21"/>
      <c r="C248" s="21"/>
      <c r="D248" s="21"/>
      <c r="E248" s="21"/>
    </row>
    <row r="249" spans="1:5">
      <c r="A249" s="21"/>
      <c r="B249" s="21"/>
      <c r="C249" s="21"/>
      <c r="D249" s="21"/>
      <c r="E249" s="21"/>
    </row>
    <row r="250" spans="1:5">
      <c r="A250" s="21"/>
      <c r="B250" s="21"/>
      <c r="C250" s="21"/>
      <c r="D250" s="21"/>
      <c r="E250" s="21"/>
    </row>
    <row r="251" spans="1:5">
      <c r="A251" s="21"/>
      <c r="B251" s="21"/>
      <c r="C251" s="21"/>
      <c r="D251" s="21"/>
      <c r="E251" s="21"/>
    </row>
    <row r="252" spans="1:5">
      <c r="A252" s="21"/>
      <c r="B252" s="21"/>
      <c r="C252" s="21"/>
      <c r="D252" s="21"/>
      <c r="E252" s="21"/>
    </row>
    <row r="253" spans="1:5">
      <c r="A253" s="21"/>
      <c r="B253" s="21"/>
      <c r="C253" s="21"/>
      <c r="D253" s="21"/>
      <c r="E253" s="21"/>
    </row>
    <row r="254" spans="1:5">
      <c r="A254" s="21"/>
      <c r="B254" s="21"/>
      <c r="C254" s="21"/>
      <c r="D254" s="21"/>
      <c r="E254" s="21"/>
    </row>
    <row r="255" spans="1:5">
      <c r="A255" s="21"/>
      <c r="B255" s="21"/>
      <c r="C255" s="21"/>
      <c r="D255" s="21"/>
      <c r="E255" s="21"/>
    </row>
    <row r="256" spans="1:5">
      <c r="A256" s="21"/>
      <c r="B256" s="21"/>
      <c r="C256" s="21"/>
      <c r="D256" s="21"/>
      <c r="E256" s="21"/>
    </row>
    <row r="257" spans="1:5">
      <c r="A257" s="21"/>
      <c r="B257" s="21"/>
      <c r="C257" s="21"/>
      <c r="D257" s="21"/>
      <c r="E257" s="21"/>
    </row>
    <row r="258" spans="1:5">
      <c r="A258" s="21"/>
      <c r="B258" s="21"/>
      <c r="C258" s="21"/>
      <c r="D258" s="21"/>
      <c r="E258" s="21"/>
    </row>
    <row r="259" spans="1:5">
      <c r="A259" s="21"/>
      <c r="B259" s="21"/>
      <c r="C259" s="21"/>
      <c r="D259" s="21"/>
      <c r="E259" s="21"/>
    </row>
    <row r="260" spans="1:5">
      <c r="A260" s="21"/>
      <c r="B260" s="21"/>
      <c r="C260" s="21"/>
      <c r="D260" s="21"/>
      <c r="E260" s="21"/>
    </row>
    <row r="261" spans="1:5">
      <c r="A261" s="21"/>
      <c r="B261" s="21"/>
      <c r="C261" s="21"/>
      <c r="D261" s="21"/>
      <c r="E261" s="21"/>
    </row>
    <row r="262" spans="1:5">
      <c r="A262" s="21"/>
      <c r="B262" s="21"/>
      <c r="C262" s="21"/>
      <c r="D262" s="21"/>
      <c r="E262" s="21"/>
    </row>
    <row r="263" spans="1:5">
      <c r="A263" s="21"/>
      <c r="B263" s="21"/>
      <c r="C263" s="21"/>
      <c r="D263" s="21"/>
      <c r="E263" s="21"/>
    </row>
    <row r="264" spans="1:5">
      <c r="A264" s="21"/>
      <c r="B264" s="21"/>
      <c r="C264" s="21"/>
      <c r="D264" s="21"/>
      <c r="E264" s="21"/>
    </row>
    <row r="265" spans="1:5">
      <c r="A265" s="21"/>
      <c r="B265" s="21"/>
      <c r="C265" s="21"/>
      <c r="D265" s="21"/>
      <c r="E265" s="21"/>
    </row>
    <row r="266" spans="1:5">
      <c r="A266" s="21"/>
      <c r="B266" s="21"/>
      <c r="C266" s="21"/>
      <c r="D266" s="21"/>
      <c r="E266" s="21"/>
    </row>
    <row r="267" spans="1:5">
      <c r="A267" s="21"/>
      <c r="B267" s="21"/>
      <c r="C267" s="21"/>
      <c r="D267" s="21"/>
      <c r="E267" s="21"/>
    </row>
    <row r="268" spans="1:5">
      <c r="A268" s="21"/>
      <c r="B268" s="21"/>
      <c r="C268" s="21"/>
      <c r="D268" s="21"/>
      <c r="E268" s="21"/>
    </row>
    <row r="269" spans="1:5">
      <c r="A269" s="21"/>
      <c r="B269" s="21"/>
      <c r="C269" s="21"/>
      <c r="D269" s="21"/>
      <c r="E269" s="21"/>
    </row>
    <row r="270" spans="1:5">
      <c r="A270" s="21"/>
      <c r="B270" s="21"/>
      <c r="C270" s="21"/>
      <c r="D270" s="21"/>
      <c r="E270" s="21"/>
    </row>
    <row r="271" spans="1:5">
      <c r="A271" s="21"/>
      <c r="B271" s="21"/>
      <c r="C271" s="21"/>
      <c r="D271" s="21"/>
      <c r="E271" s="21"/>
    </row>
    <row r="272" spans="1:5">
      <c r="A272" s="21"/>
      <c r="B272" s="21"/>
      <c r="C272" s="21"/>
      <c r="D272" s="21"/>
      <c r="E272" s="21"/>
    </row>
    <row r="273" spans="1:5">
      <c r="A273" s="21"/>
      <c r="B273" s="21"/>
      <c r="C273" s="21"/>
      <c r="D273" s="21"/>
      <c r="E273" s="21"/>
    </row>
    <row r="274" spans="1:5">
      <c r="A274" s="21"/>
      <c r="B274" s="21"/>
      <c r="C274" s="21"/>
      <c r="D274" s="21"/>
      <c r="E274" s="21"/>
    </row>
    <row r="275" spans="1:5">
      <c r="A275" s="21"/>
      <c r="B275" s="21"/>
      <c r="C275" s="21"/>
      <c r="D275" s="21"/>
      <c r="E275" s="21"/>
    </row>
    <row r="276" spans="1:5">
      <c r="A276" s="21"/>
      <c r="B276" s="21"/>
      <c r="C276" s="21"/>
      <c r="D276" s="21"/>
      <c r="E276" s="21"/>
    </row>
    <row r="277" spans="1:5">
      <c r="A277" s="21"/>
      <c r="B277" s="21"/>
      <c r="C277" s="21"/>
      <c r="D277" s="21"/>
      <c r="E277" s="21"/>
    </row>
    <row r="278" spans="1:5">
      <c r="A278" s="21"/>
      <c r="B278" s="21"/>
      <c r="C278" s="21"/>
      <c r="D278" s="21"/>
      <c r="E278" s="21"/>
    </row>
    <row r="279" spans="1:5">
      <c r="A279" s="21"/>
      <c r="B279" s="21"/>
      <c r="C279" s="21"/>
      <c r="D279" s="21"/>
      <c r="E279" s="21"/>
    </row>
    <row r="280" spans="1:5">
      <c r="A280" s="21"/>
      <c r="B280" s="21"/>
      <c r="C280" s="21"/>
      <c r="D280" s="21"/>
      <c r="E280" s="21"/>
    </row>
    <row r="281" spans="1:5">
      <c r="A281" s="21"/>
      <c r="B281" s="21"/>
      <c r="C281" s="21"/>
      <c r="D281" s="21"/>
      <c r="E281" s="21"/>
    </row>
    <row r="282" spans="1:5">
      <c r="A282" s="21"/>
      <c r="B282" s="21"/>
      <c r="C282" s="21"/>
      <c r="D282" s="21"/>
      <c r="E282" s="21"/>
    </row>
    <row r="283" spans="1:5">
      <c r="A283" s="21"/>
      <c r="B283" s="21"/>
      <c r="C283" s="21"/>
      <c r="D283" s="21"/>
      <c r="E283" s="21"/>
    </row>
    <row r="284" spans="1:5">
      <c r="A284" s="21"/>
      <c r="B284" s="21"/>
      <c r="C284" s="21"/>
      <c r="D284" s="21"/>
      <c r="E284" s="21"/>
    </row>
    <row r="285" spans="1:5">
      <c r="A285" s="21"/>
      <c r="B285" s="21"/>
      <c r="C285" s="21"/>
      <c r="D285" s="21"/>
      <c r="E285" s="21"/>
    </row>
    <row r="286" spans="1:5">
      <c r="A286" s="21"/>
      <c r="B286" s="21"/>
      <c r="C286" s="21"/>
      <c r="D286" s="21"/>
      <c r="E286" s="21"/>
    </row>
    <row r="287" spans="1:5">
      <c r="A287" s="21"/>
      <c r="B287" s="21"/>
      <c r="C287" s="21"/>
      <c r="D287" s="21"/>
      <c r="E287" s="21"/>
    </row>
    <row r="288" spans="1:5">
      <c r="A288" s="21"/>
      <c r="B288" s="21"/>
      <c r="C288" s="21"/>
      <c r="D288" s="21"/>
      <c r="E288" s="21"/>
    </row>
    <row r="289" spans="1:5">
      <c r="A289" s="21"/>
      <c r="B289" s="21"/>
      <c r="C289" s="21"/>
      <c r="D289" s="21"/>
      <c r="E289" s="21"/>
    </row>
    <row r="290" spans="1:5">
      <c r="A290" s="21"/>
      <c r="B290" s="21"/>
      <c r="C290" s="21"/>
      <c r="D290" s="21"/>
      <c r="E290" s="21"/>
    </row>
    <row r="291" spans="1:5">
      <c r="A291" s="21"/>
      <c r="B291" s="21"/>
      <c r="C291" s="21"/>
      <c r="D291" s="21"/>
      <c r="E291" s="21"/>
    </row>
    <row r="292" spans="1:5">
      <c r="A292" s="21"/>
      <c r="B292" s="21"/>
      <c r="C292" s="21"/>
      <c r="D292" s="21"/>
      <c r="E292" s="21"/>
    </row>
    <row r="293" spans="1:5">
      <c r="A293" s="21"/>
      <c r="B293" s="21"/>
      <c r="C293" s="21"/>
      <c r="D293" s="21"/>
      <c r="E293" s="21"/>
    </row>
    <row r="294" spans="1:5">
      <c r="A294" s="21"/>
      <c r="B294" s="21"/>
      <c r="C294" s="21"/>
      <c r="D294" s="21"/>
      <c r="E294" s="21"/>
    </row>
    <row r="295" spans="1:5">
      <c r="A295" s="21"/>
      <c r="B295" s="21"/>
      <c r="C295" s="21"/>
      <c r="D295" s="21"/>
      <c r="E295" s="21"/>
    </row>
    <row r="296" spans="1:5">
      <c r="A296" s="21"/>
      <c r="B296" s="21"/>
      <c r="C296" s="21"/>
      <c r="D296" s="21"/>
      <c r="E296" s="21"/>
    </row>
    <row r="297" spans="1:5">
      <c r="A297" s="21"/>
      <c r="B297" s="21"/>
      <c r="C297" s="21"/>
      <c r="D297" s="21"/>
      <c r="E297" s="21"/>
    </row>
    <row r="298" spans="1:5">
      <c r="A298" s="21"/>
      <c r="B298" s="21"/>
      <c r="C298" s="21"/>
      <c r="D298" s="21"/>
      <c r="E298" s="21"/>
    </row>
    <row r="299" spans="1:5">
      <c r="A299" s="21"/>
      <c r="B299" s="21"/>
      <c r="C299" s="21"/>
      <c r="D299" s="21"/>
      <c r="E299" s="21"/>
    </row>
    <row r="300" spans="1:5">
      <c r="A300" s="21"/>
      <c r="B300" s="21"/>
      <c r="C300" s="21"/>
      <c r="D300" s="21"/>
      <c r="E300" s="21"/>
    </row>
    <row r="301" spans="1:5">
      <c r="A301" s="21"/>
      <c r="B301" s="21"/>
      <c r="C301" s="21"/>
      <c r="D301" s="21"/>
      <c r="E301" s="21"/>
    </row>
    <row r="302" spans="1:5">
      <c r="A302" s="21"/>
      <c r="B302" s="21"/>
      <c r="C302" s="21"/>
      <c r="D302" s="21"/>
      <c r="E302" s="21"/>
    </row>
    <row r="303" spans="1:5">
      <c r="A303" s="21"/>
      <c r="B303" s="21"/>
      <c r="C303" s="21"/>
      <c r="D303" s="21"/>
      <c r="E303" s="21"/>
    </row>
    <row r="304" spans="1:5">
      <c r="A304" s="21"/>
      <c r="B304" s="21"/>
      <c r="C304" s="21"/>
      <c r="D304" s="21"/>
      <c r="E304" s="21"/>
    </row>
    <row r="305" spans="1:5">
      <c r="A305" s="21"/>
      <c r="B305" s="21"/>
      <c r="C305" s="21"/>
      <c r="D305" s="21"/>
      <c r="E305" s="21"/>
    </row>
    <row r="306" spans="1:5">
      <c r="A306" s="21"/>
      <c r="B306" s="21"/>
      <c r="C306" s="21"/>
      <c r="D306" s="21"/>
      <c r="E306" s="21"/>
    </row>
    <row r="307" spans="1:5">
      <c r="A307" s="21"/>
      <c r="B307" s="21"/>
      <c r="C307" s="21"/>
      <c r="D307" s="21"/>
      <c r="E307" s="21"/>
    </row>
    <row r="308" spans="1:5">
      <c r="A308" s="21"/>
      <c r="B308" s="21"/>
      <c r="C308" s="21"/>
      <c r="D308" s="21"/>
      <c r="E308" s="21"/>
    </row>
    <row r="309" spans="1:5">
      <c r="A309" s="21"/>
      <c r="B309" s="21"/>
      <c r="C309" s="21"/>
      <c r="D309" s="21"/>
      <c r="E309" s="21"/>
    </row>
    <row r="310" spans="1:5">
      <c r="A310" s="21"/>
      <c r="B310" s="21"/>
      <c r="C310" s="21"/>
      <c r="D310" s="21"/>
      <c r="E310" s="21"/>
    </row>
    <row r="311" spans="1:5">
      <c r="A311" s="21"/>
      <c r="B311" s="21"/>
      <c r="C311" s="21"/>
      <c r="D311" s="21"/>
      <c r="E311" s="21"/>
    </row>
    <row r="312" spans="1:5">
      <c r="A312" s="21"/>
      <c r="B312" s="21"/>
      <c r="C312" s="21"/>
      <c r="D312" s="21"/>
      <c r="E312" s="21"/>
    </row>
    <row r="313" spans="1:5">
      <c r="A313" s="21"/>
      <c r="B313" s="21"/>
      <c r="C313" s="21"/>
      <c r="D313" s="21"/>
      <c r="E313" s="21"/>
    </row>
    <row r="314" spans="1:5">
      <c r="A314" s="21"/>
      <c r="B314" s="21"/>
      <c r="C314" s="21"/>
      <c r="D314" s="21"/>
      <c r="E314" s="21"/>
    </row>
    <row r="315" spans="1:5">
      <c r="A315" s="21"/>
      <c r="B315" s="21"/>
      <c r="C315" s="21"/>
      <c r="D315" s="21"/>
      <c r="E315" s="21"/>
    </row>
    <row r="316" spans="1:5">
      <c r="A316" s="21"/>
      <c r="B316" s="21"/>
      <c r="C316" s="21"/>
      <c r="D316" s="21"/>
      <c r="E316" s="21"/>
    </row>
    <row r="317" spans="1:5">
      <c r="A317" s="21"/>
      <c r="B317" s="21"/>
      <c r="C317" s="21"/>
      <c r="D317" s="21"/>
      <c r="E317" s="21"/>
    </row>
    <row r="318" spans="1:5">
      <c r="A318" s="21"/>
      <c r="B318" s="21"/>
      <c r="C318" s="21"/>
      <c r="D318" s="21"/>
      <c r="E318" s="21"/>
    </row>
    <row r="319" spans="1:5">
      <c r="A319" s="21"/>
      <c r="B319" s="21"/>
      <c r="C319" s="21"/>
      <c r="D319" s="21"/>
      <c r="E319" s="21"/>
    </row>
    <row r="320" spans="1:5">
      <c r="A320" s="21"/>
      <c r="B320" s="21"/>
      <c r="C320" s="21"/>
      <c r="D320" s="21"/>
      <c r="E320" s="21"/>
    </row>
    <row r="321" spans="1:5">
      <c r="A321" s="21"/>
      <c r="B321" s="21"/>
      <c r="C321" s="21"/>
      <c r="D321" s="21"/>
      <c r="E321" s="21"/>
    </row>
    <row r="322" spans="1:5">
      <c r="A322" s="21"/>
      <c r="B322" s="21"/>
      <c r="C322" s="21"/>
      <c r="D322" s="21"/>
      <c r="E322" s="21"/>
    </row>
    <row r="323" spans="1:5">
      <c r="A323" s="21"/>
      <c r="B323" s="21"/>
      <c r="C323" s="21"/>
      <c r="D323" s="21"/>
      <c r="E323" s="21"/>
    </row>
    <row r="324" spans="1:5">
      <c r="A324" s="21"/>
      <c r="B324" s="21"/>
      <c r="C324" s="21"/>
      <c r="D324" s="21"/>
      <c r="E324" s="21"/>
    </row>
    <row r="325" spans="1:5">
      <c r="A325" s="21"/>
      <c r="B325" s="21"/>
      <c r="C325" s="21"/>
      <c r="D325" s="21"/>
      <c r="E325" s="21"/>
    </row>
    <row r="326" spans="1:5">
      <c r="A326" s="21"/>
      <c r="B326" s="21"/>
      <c r="C326" s="21"/>
      <c r="D326" s="21"/>
      <c r="E326" s="21"/>
    </row>
    <row r="327" spans="1:5">
      <c r="A327" s="21"/>
      <c r="B327" s="21"/>
      <c r="C327" s="21"/>
      <c r="D327" s="21"/>
      <c r="E327" s="21"/>
    </row>
    <row r="328" spans="1:5">
      <c r="A328" s="21"/>
      <c r="B328" s="21"/>
      <c r="C328" s="21"/>
      <c r="D328" s="21"/>
      <c r="E328" s="21"/>
    </row>
    <row r="329" spans="1:5">
      <c r="A329" s="21"/>
      <c r="B329" s="21"/>
      <c r="C329" s="21"/>
      <c r="D329" s="21"/>
      <c r="E329" s="21"/>
    </row>
    <row r="330" spans="1:5">
      <c r="A330" s="21"/>
      <c r="B330" s="21"/>
      <c r="C330" s="21"/>
      <c r="D330" s="21"/>
      <c r="E330" s="21"/>
    </row>
    <row r="331" spans="1:5">
      <c r="A331" s="21"/>
      <c r="B331" s="21"/>
      <c r="C331" s="21"/>
      <c r="D331" s="21"/>
      <c r="E331" s="21"/>
    </row>
    <row r="332" spans="1:5">
      <c r="A332" s="21"/>
      <c r="B332" s="21"/>
      <c r="C332" s="21"/>
      <c r="D332" s="21"/>
      <c r="E332" s="21"/>
    </row>
    <row r="333" spans="1:5">
      <c r="A333" s="21"/>
      <c r="B333" s="21"/>
      <c r="C333" s="21"/>
      <c r="D333" s="21"/>
      <c r="E333" s="21"/>
    </row>
    <row r="334" spans="1:5">
      <c r="A334" s="21"/>
      <c r="B334" s="21"/>
      <c r="C334" s="21"/>
      <c r="D334" s="21"/>
      <c r="E334" s="21"/>
    </row>
    <row r="335" spans="1:5">
      <c r="A335" s="21"/>
      <c r="B335" s="21"/>
      <c r="C335" s="21"/>
      <c r="D335" s="21"/>
      <c r="E335" s="21"/>
    </row>
    <row r="336" spans="1:5">
      <c r="A336" s="21"/>
      <c r="B336" s="21"/>
      <c r="C336" s="21"/>
      <c r="D336" s="21"/>
      <c r="E336" s="21"/>
    </row>
    <row r="337" spans="1:5">
      <c r="A337" s="21"/>
      <c r="B337" s="21"/>
      <c r="C337" s="21"/>
      <c r="D337" s="21"/>
      <c r="E337" s="21"/>
    </row>
    <row r="338" spans="1:5">
      <c r="A338" s="21"/>
      <c r="B338" s="21"/>
      <c r="C338" s="21"/>
      <c r="D338" s="21"/>
      <c r="E338" s="21"/>
    </row>
    <row r="339" spans="1:5">
      <c r="A339" s="21"/>
      <c r="B339" s="21"/>
      <c r="C339" s="21"/>
      <c r="D339" s="21"/>
      <c r="E339" s="21"/>
    </row>
    <row r="340" spans="1:5">
      <c r="A340" s="21"/>
      <c r="B340" s="21"/>
      <c r="C340" s="21"/>
      <c r="D340" s="21"/>
      <c r="E340" s="21"/>
    </row>
    <row r="341" spans="1:5">
      <c r="A341" s="21"/>
      <c r="B341" s="21"/>
      <c r="C341" s="21"/>
      <c r="D341" s="21"/>
      <c r="E341" s="21"/>
    </row>
    <row r="342" spans="1:5">
      <c r="A342" s="21"/>
      <c r="B342" s="21"/>
      <c r="C342" s="21"/>
      <c r="D342" s="21"/>
      <c r="E342" s="21"/>
    </row>
    <row r="343" spans="1:5">
      <c r="A343" s="21"/>
      <c r="B343" s="21"/>
      <c r="C343" s="21"/>
      <c r="D343" s="21"/>
      <c r="E343" s="21"/>
    </row>
    <row r="344" spans="1:5">
      <c r="A344" s="21"/>
      <c r="B344" s="21"/>
      <c r="C344" s="21"/>
      <c r="D344" s="21"/>
      <c r="E344" s="21"/>
    </row>
    <row r="345" spans="1:5">
      <c r="A345" s="21"/>
      <c r="B345" s="21"/>
      <c r="C345" s="21"/>
      <c r="D345" s="21"/>
      <c r="E345" s="21"/>
    </row>
    <row r="346" spans="1:5">
      <c r="A346" s="21"/>
      <c r="B346" s="21"/>
      <c r="C346" s="21"/>
      <c r="D346" s="21"/>
      <c r="E346" s="21"/>
    </row>
    <row r="347" spans="1:5">
      <c r="A347" s="21"/>
      <c r="B347" s="21"/>
      <c r="C347" s="21"/>
      <c r="D347" s="21"/>
      <c r="E347" s="21"/>
    </row>
    <row r="348" spans="1:5">
      <c r="A348" s="21"/>
      <c r="B348" s="21"/>
      <c r="C348" s="21"/>
      <c r="D348" s="21"/>
      <c r="E348" s="21"/>
    </row>
    <row r="349" spans="1:5">
      <c r="A349" s="21"/>
      <c r="B349" s="21"/>
      <c r="C349" s="21"/>
      <c r="D349" s="21"/>
      <c r="E349" s="21"/>
    </row>
    <row r="350" spans="1:5">
      <c r="A350" s="21"/>
      <c r="B350" s="21"/>
      <c r="C350" s="21"/>
      <c r="D350" s="21"/>
      <c r="E350" s="21"/>
    </row>
    <row r="351" spans="1:5">
      <c r="A351" s="21"/>
      <c r="B351" s="21"/>
      <c r="C351" s="21"/>
      <c r="D351" s="21"/>
      <c r="E351" s="21"/>
    </row>
    <row r="352" spans="1:5">
      <c r="A352" s="21"/>
      <c r="B352" s="21"/>
      <c r="C352" s="21"/>
      <c r="D352" s="21"/>
      <c r="E352" s="21"/>
    </row>
    <row r="353" spans="1:5">
      <c r="A353" s="21"/>
      <c r="B353" s="21"/>
      <c r="C353" s="21"/>
      <c r="D353" s="21"/>
      <c r="E353" s="21"/>
    </row>
    <row r="354" spans="1:5">
      <c r="A354" s="21"/>
      <c r="B354" s="21"/>
      <c r="C354" s="21"/>
      <c r="D354" s="21"/>
      <c r="E354" s="21"/>
    </row>
    <row r="355" spans="1:5">
      <c r="A355" s="21"/>
      <c r="B355" s="21"/>
      <c r="C355" s="21"/>
      <c r="D355" s="21"/>
      <c r="E355" s="21"/>
    </row>
    <row r="356" spans="1:5">
      <c r="A356" s="21"/>
      <c r="B356" s="21"/>
      <c r="C356" s="21"/>
      <c r="D356" s="21"/>
      <c r="E356" s="21"/>
    </row>
    <row r="357" spans="1:5">
      <c r="A357" s="21"/>
      <c r="B357" s="21"/>
      <c r="C357" s="21"/>
      <c r="D357" s="21"/>
      <c r="E357" s="21"/>
    </row>
    <row r="358" spans="1:5">
      <c r="A358" s="21"/>
      <c r="B358" s="21"/>
      <c r="C358" s="21"/>
      <c r="D358" s="21"/>
      <c r="E358" s="21"/>
    </row>
    <row r="359" spans="1:5">
      <c r="A359" s="21"/>
      <c r="B359" s="21"/>
      <c r="C359" s="21"/>
      <c r="D359" s="21"/>
      <c r="E359" s="21"/>
    </row>
    <row r="360" spans="1:5">
      <c r="A360" s="21"/>
      <c r="B360" s="21"/>
      <c r="C360" s="21"/>
      <c r="D360" s="21"/>
      <c r="E360" s="21"/>
    </row>
    <row r="361" spans="1:5">
      <c r="A361" s="21"/>
      <c r="B361" s="21"/>
      <c r="C361" s="21"/>
      <c r="D361" s="21"/>
      <c r="E361" s="21"/>
    </row>
    <row r="362" spans="1:5">
      <c r="A362" s="21"/>
      <c r="B362" s="21"/>
      <c r="C362" s="21"/>
      <c r="D362" s="21"/>
      <c r="E362" s="21"/>
    </row>
    <row r="363" spans="1:5">
      <c r="A363" s="21"/>
      <c r="B363" s="21"/>
      <c r="C363" s="21"/>
      <c r="D363" s="21"/>
      <c r="E363" s="21"/>
    </row>
    <row r="364" spans="1:5">
      <c r="A364" s="21"/>
      <c r="B364" s="21"/>
      <c r="C364" s="21"/>
      <c r="D364" s="21"/>
      <c r="E364" s="21"/>
    </row>
    <row r="365" spans="1:5">
      <c r="A365" s="21"/>
      <c r="B365" s="21"/>
      <c r="C365" s="21"/>
      <c r="D365" s="21"/>
      <c r="E365" s="21"/>
    </row>
    <row r="366" spans="1:5">
      <c r="A366" s="21"/>
      <c r="B366" s="21"/>
      <c r="C366" s="21"/>
      <c r="D366" s="21"/>
      <c r="E366" s="21"/>
    </row>
    <row r="367" spans="1:5">
      <c r="A367" s="21"/>
      <c r="B367" s="21"/>
      <c r="C367" s="21"/>
      <c r="D367" s="21"/>
      <c r="E367" s="21"/>
    </row>
    <row r="368" spans="1:5">
      <c r="A368" s="21"/>
      <c r="B368" s="21"/>
      <c r="C368" s="21"/>
      <c r="D368" s="21"/>
      <c r="E368" s="21"/>
    </row>
    <row r="369" spans="1:5">
      <c r="A369" s="21"/>
      <c r="B369" s="21"/>
      <c r="C369" s="21"/>
      <c r="D369" s="21"/>
      <c r="E369" s="21"/>
    </row>
    <row r="370" spans="1:5">
      <c r="A370" s="21"/>
      <c r="B370" s="21"/>
      <c r="C370" s="21"/>
      <c r="D370" s="21"/>
      <c r="E370" s="21"/>
    </row>
    <row r="371" spans="1:5">
      <c r="A371" s="21"/>
      <c r="B371" s="21"/>
      <c r="C371" s="21"/>
      <c r="D371" s="21"/>
      <c r="E371" s="21"/>
    </row>
    <row r="372" spans="1:5">
      <c r="A372" s="21"/>
      <c r="B372" s="21"/>
      <c r="C372" s="21"/>
      <c r="D372" s="21"/>
      <c r="E372" s="21"/>
    </row>
    <row r="373" spans="1:5">
      <c r="A373" s="21"/>
      <c r="B373" s="21"/>
      <c r="C373" s="21"/>
      <c r="D373" s="21"/>
      <c r="E373" s="21"/>
    </row>
    <row r="374" spans="1:5">
      <c r="A374" s="21"/>
      <c r="B374" s="21"/>
      <c r="C374" s="21"/>
      <c r="D374" s="21"/>
      <c r="E374" s="21"/>
    </row>
    <row r="375" spans="1:5">
      <c r="A375" s="21"/>
      <c r="B375" s="21"/>
      <c r="C375" s="21"/>
      <c r="D375" s="21"/>
      <c r="E375" s="21"/>
    </row>
    <row r="376" spans="1:5">
      <c r="A376" s="21"/>
      <c r="B376" s="21"/>
      <c r="C376" s="21"/>
      <c r="D376" s="21"/>
      <c r="E376" s="21"/>
    </row>
    <row r="377" spans="1:5">
      <c r="A377" s="21"/>
      <c r="B377" s="21"/>
      <c r="C377" s="21"/>
      <c r="D377" s="21"/>
      <c r="E377" s="21"/>
    </row>
    <row r="378" spans="1:5">
      <c r="A378" s="21"/>
      <c r="B378" s="21"/>
      <c r="C378" s="21"/>
      <c r="D378" s="21"/>
      <c r="E378" s="21"/>
    </row>
    <row r="379" spans="1:5">
      <c r="A379" s="21"/>
      <c r="B379" s="21"/>
      <c r="C379" s="21"/>
      <c r="D379" s="21"/>
      <c r="E379" s="21"/>
    </row>
    <row r="380" spans="1:5">
      <c r="A380" s="21"/>
      <c r="B380" s="21"/>
      <c r="C380" s="21"/>
      <c r="D380" s="21"/>
      <c r="E380" s="21"/>
    </row>
    <row r="381" spans="1:5">
      <c r="A381" s="21"/>
      <c r="B381" s="21"/>
      <c r="C381" s="21"/>
      <c r="D381" s="21"/>
      <c r="E381" s="21"/>
    </row>
    <row r="382" spans="1:5">
      <c r="A382" s="21"/>
      <c r="B382" s="21"/>
      <c r="C382" s="21"/>
      <c r="D382" s="21"/>
      <c r="E382" s="21"/>
    </row>
    <row r="383" spans="1:5">
      <c r="A383" s="21"/>
      <c r="B383" s="21"/>
      <c r="C383" s="21"/>
      <c r="D383" s="21"/>
      <c r="E383" s="21"/>
    </row>
    <row r="384" spans="1:5">
      <c r="A384" s="21"/>
      <c r="B384" s="21"/>
      <c r="C384" s="21"/>
      <c r="D384" s="21"/>
      <c r="E384" s="21"/>
    </row>
    <row r="385" spans="1:5">
      <c r="A385" s="21"/>
      <c r="B385" s="21"/>
      <c r="C385" s="21"/>
      <c r="D385" s="21"/>
      <c r="E385" s="21"/>
    </row>
    <row r="386" spans="1:5">
      <c r="A386" s="21"/>
      <c r="B386" s="21"/>
      <c r="C386" s="21"/>
      <c r="D386" s="21"/>
      <c r="E386" s="21"/>
    </row>
    <row r="387" spans="1:5">
      <c r="A387" s="21"/>
      <c r="B387" s="21"/>
      <c r="C387" s="21"/>
      <c r="D387" s="21"/>
      <c r="E387" s="21"/>
    </row>
    <row r="388" spans="1:5">
      <c r="A388" s="21"/>
      <c r="B388" s="21"/>
      <c r="C388" s="21"/>
      <c r="D388" s="21"/>
      <c r="E388" s="21"/>
    </row>
    <row r="389" spans="1:5">
      <c r="A389" s="21"/>
      <c r="B389" s="21"/>
      <c r="C389" s="21"/>
      <c r="D389" s="21"/>
      <c r="E389" s="21"/>
    </row>
    <row r="390" spans="1:5">
      <c r="A390" s="21"/>
      <c r="B390" s="21"/>
      <c r="C390" s="21"/>
      <c r="D390" s="21"/>
      <c r="E390" s="21"/>
    </row>
    <row r="391" spans="1:5">
      <c r="A391" s="21"/>
      <c r="B391" s="21"/>
      <c r="C391" s="21"/>
      <c r="D391" s="21"/>
      <c r="E391" s="21"/>
    </row>
    <row r="392" spans="1:5">
      <c r="A392" s="21"/>
      <c r="B392" s="21"/>
      <c r="C392" s="21"/>
      <c r="D392" s="21"/>
      <c r="E392" s="21"/>
    </row>
    <row r="393" spans="1:5">
      <c r="A393" s="21"/>
      <c r="B393" s="21"/>
      <c r="C393" s="21"/>
      <c r="D393" s="21"/>
      <c r="E393" s="21"/>
    </row>
    <row r="394" spans="1:5">
      <c r="A394" s="21"/>
      <c r="B394" s="21"/>
      <c r="C394" s="21"/>
      <c r="D394" s="21"/>
      <c r="E394" s="21"/>
    </row>
    <row r="395" spans="1:5">
      <c r="A395" s="21"/>
      <c r="B395" s="21"/>
      <c r="C395" s="21"/>
      <c r="D395" s="21"/>
      <c r="E395" s="21"/>
    </row>
    <row r="396" spans="1:5">
      <c r="A396" s="21"/>
      <c r="B396" s="21"/>
      <c r="C396" s="21"/>
      <c r="D396" s="21"/>
      <c r="E396" s="21"/>
    </row>
    <row r="397" spans="1:5">
      <c r="A397" s="21"/>
      <c r="B397" s="21"/>
      <c r="C397" s="21"/>
      <c r="D397" s="21"/>
      <c r="E397" s="21"/>
    </row>
    <row r="398" spans="1:5">
      <c r="A398" s="21"/>
      <c r="B398" s="21"/>
      <c r="C398" s="21"/>
      <c r="D398" s="21"/>
      <c r="E398" s="21"/>
    </row>
    <row r="399" spans="1:5">
      <c r="A399" s="21"/>
      <c r="B399" s="21"/>
      <c r="C399" s="21"/>
      <c r="D399" s="21"/>
      <c r="E399" s="21"/>
    </row>
    <row r="400" spans="1:5">
      <c r="A400" s="21"/>
      <c r="B400" s="21"/>
      <c r="C400" s="21"/>
      <c r="D400" s="21"/>
      <c r="E400" s="21"/>
    </row>
    <row r="401" spans="1:6">
      <c r="A401" s="21"/>
      <c r="B401" s="21"/>
      <c r="C401" s="21"/>
      <c r="D401" s="21"/>
      <c r="E401" s="21"/>
    </row>
    <row r="402" spans="1:6">
      <c r="A402" s="21"/>
      <c r="B402" s="21"/>
      <c r="C402" s="21"/>
      <c r="D402" s="21"/>
      <c r="E402" s="21"/>
    </row>
    <row r="403" spans="1:6">
      <c r="A403" s="21"/>
      <c r="B403" s="21"/>
      <c r="C403" s="21"/>
      <c r="D403" s="21"/>
      <c r="E403" s="21"/>
    </row>
    <row r="404" spans="1:6">
      <c r="A404" s="21"/>
      <c r="B404" s="21"/>
      <c r="C404" s="21"/>
      <c r="D404" s="21"/>
      <c r="E404" s="21"/>
    </row>
    <row r="405" spans="1:6">
      <c r="A405" s="21"/>
      <c r="B405" s="21"/>
      <c r="C405" s="21"/>
      <c r="D405" s="21"/>
      <c r="E405" s="21"/>
    </row>
    <row r="406" spans="1:6">
      <c r="A406" s="21"/>
      <c r="B406" s="21"/>
      <c r="C406" s="21"/>
      <c r="D406" s="21"/>
      <c r="E406" s="21"/>
    </row>
    <row r="407" spans="1:6">
      <c r="A407" s="304" t="s">
        <v>153</v>
      </c>
      <c r="B407" s="304"/>
      <c r="C407" s="304"/>
      <c r="D407" s="304"/>
      <c r="E407" s="304"/>
      <c r="F407" s="304"/>
    </row>
    <row r="1048446" spans="8:8">
      <c r="H1048446" s="13">
        <f>+I1048446+M1048446+O1048446+P1048446+Q1048446</f>
        <v>0</v>
      </c>
    </row>
    <row r="1048525" spans="22:22">
      <c r="V1048525" s="29">
        <f>+U1048525</f>
        <v>0</v>
      </c>
    </row>
  </sheetData>
  <autoFilter ref="A5:IN33" xr:uid="{00000000-0009-0000-0000-000005000000}">
    <filterColumn colId="10" showButton="0"/>
  </autoFilter>
  <mergeCells count="5">
    <mergeCell ref="A407:F407"/>
    <mergeCell ref="A1:B3"/>
    <mergeCell ref="C1:Q3"/>
    <mergeCell ref="A4:S4"/>
    <mergeCell ref="K5:L5"/>
  </mergeCells>
  <conditionalFormatting sqref="D8">
    <cfRule type="iconSet" priority="9">
      <iconSet iconSet="3Arrows">
        <cfvo type="percent" val="0"/>
        <cfvo type="percent" val="80"/>
        <cfvo type="percent" val="95"/>
      </iconSet>
    </cfRule>
  </conditionalFormatting>
  <conditionalFormatting sqref="V1048525:V1048576">
    <cfRule type="iconSet" priority="8">
      <iconSet iconSet="3Arrows" showValue="0">
        <cfvo type="percent" val="0"/>
        <cfvo type="percent" val="80"/>
        <cfvo type="percent" val="95"/>
      </iconSet>
    </cfRule>
  </conditionalFormatting>
  <conditionalFormatting sqref="V6">
    <cfRule type="iconSet" priority="7">
      <iconSet iconSet="3Arrows" showValue="0">
        <cfvo type="percent" val="0"/>
        <cfvo type="percent" val="80"/>
        <cfvo type="percent" val="95"/>
      </iconSet>
    </cfRule>
  </conditionalFormatting>
  <conditionalFormatting sqref="V7">
    <cfRule type="iconSet" priority="3">
      <iconSet iconSet="3Arrows" showValue="0">
        <cfvo type="percent" val="0"/>
        <cfvo type="percent" val="80"/>
        <cfvo type="percent" val="95"/>
      </iconSet>
    </cfRule>
    <cfRule type="iconSet" priority="4">
      <iconSet iconSet="3Arrows" showValue="0">
        <cfvo type="percent" val="0"/>
        <cfvo type="percent" val="80"/>
        <cfvo type="percent" val="95"/>
      </iconSet>
    </cfRule>
  </conditionalFormatting>
  <conditionalFormatting sqref="V8:V33">
    <cfRule type="iconSet" priority="57">
      <iconSet iconSet="3Arrows" showValue="0">
        <cfvo type="percent" val="0"/>
        <cfvo type="percent" val="80"/>
        <cfvo type="percent" val="95"/>
      </iconSet>
    </cfRule>
  </conditionalFormatting>
  <conditionalFormatting sqref="L6:L33">
    <cfRule type="iconSet" priority="61">
      <iconSet iconSet="3Symbols" showValue="0">
        <cfvo type="percent" val="0"/>
        <cfvo type="num" val="$W$7"/>
        <cfvo type="num" val="$W$6"/>
      </iconSet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FFFF00"/>
    <pageSetUpPr fitToPage="1"/>
  </sheetPr>
  <dimension ref="A1:JA1048576"/>
  <sheetViews>
    <sheetView zoomScale="90" zoomScaleNormal="90" workbookViewId="0">
      <selection activeCell="C15" sqref="C15"/>
    </sheetView>
  </sheetViews>
  <sheetFormatPr baseColWidth="10" defaultColWidth="12.140625" defaultRowHeight="15"/>
  <cols>
    <col min="1" max="1" width="24.85546875" style="77" customWidth="1"/>
    <col min="2" max="2" width="33.28515625" style="77" customWidth="1"/>
    <col min="3" max="3" width="26" style="77" customWidth="1"/>
    <col min="4" max="4" width="39.42578125" style="77" customWidth="1"/>
    <col min="5" max="5" width="36.85546875" style="77" customWidth="1"/>
    <col min="6" max="7" width="15.42578125" style="115" customWidth="1"/>
    <col min="8" max="8" width="10.7109375" style="115" customWidth="1"/>
    <col min="9" max="9" width="10.140625" style="78" customWidth="1"/>
    <col min="10" max="10" width="11.7109375" style="79" customWidth="1"/>
    <col min="11" max="11" width="11.42578125" style="66" customWidth="1"/>
    <col min="12" max="13" width="13.85546875" style="114" customWidth="1"/>
    <col min="14" max="14" width="13.85546875" style="134" customWidth="1"/>
    <col min="15" max="16" width="14" style="118" customWidth="1"/>
    <col min="17" max="17" width="10" style="66" customWidth="1"/>
    <col min="18" max="19" width="14" style="118" customWidth="1"/>
    <col min="20" max="20" width="10.28515625" style="66" customWidth="1"/>
    <col min="21" max="21" width="14" style="118" customWidth="1"/>
    <col min="22" max="22" width="14" style="82" customWidth="1"/>
    <col min="23" max="23" width="10.28515625" style="184" customWidth="1"/>
    <col min="24" max="24" width="14" style="118" customWidth="1"/>
    <col min="25" max="25" width="11.42578125" style="118" customWidth="1"/>
    <col min="26" max="26" width="10.85546875" style="82" customWidth="1"/>
    <col min="27" max="27" width="14" style="118" customWidth="1"/>
    <col min="28" max="28" width="15.85546875" style="82" hidden="1" customWidth="1"/>
    <col min="29" max="30" width="17.42578125" style="138" customWidth="1"/>
    <col min="31" max="33" width="12.140625" style="65" hidden="1" customWidth="1"/>
    <col min="34" max="34" width="12.140625" style="66" hidden="1" customWidth="1"/>
    <col min="35" max="35" width="8.85546875" style="65" hidden="1" customWidth="1"/>
    <col min="36" max="36" width="12.140625" style="65" customWidth="1"/>
    <col min="37" max="230" width="12.140625" style="65"/>
    <col min="231" max="16384" width="12.140625" style="4"/>
  </cols>
  <sheetData>
    <row r="1" spans="1:261" s="65" customFormat="1">
      <c r="A1" s="272"/>
      <c r="B1" s="272"/>
      <c r="C1" s="273" t="s">
        <v>0</v>
      </c>
      <c r="D1" s="273"/>
      <c r="E1" s="273"/>
      <c r="F1" s="274"/>
      <c r="G1" s="274"/>
      <c r="H1" s="274"/>
      <c r="I1" s="273"/>
      <c r="J1" s="273"/>
      <c r="K1" s="273"/>
      <c r="L1" s="274"/>
      <c r="M1" s="274"/>
      <c r="N1" s="275"/>
      <c r="O1" s="274"/>
      <c r="P1" s="274"/>
      <c r="Q1" s="273"/>
      <c r="R1" s="274"/>
      <c r="S1" s="274"/>
      <c r="T1" s="273"/>
      <c r="U1" s="274"/>
      <c r="V1" s="273"/>
      <c r="W1" s="273"/>
      <c r="X1" s="274"/>
      <c r="Y1" s="273"/>
      <c r="Z1" s="273"/>
      <c r="AA1" s="274"/>
      <c r="AB1" s="273"/>
      <c r="AC1" s="136" t="s">
        <v>1</v>
      </c>
      <c r="AD1" s="136" t="s">
        <v>2</v>
      </c>
      <c r="AH1" s="66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</row>
    <row r="2" spans="1:261" s="65" customFormat="1">
      <c r="A2" s="272"/>
      <c r="B2" s="272"/>
      <c r="C2" s="273"/>
      <c r="D2" s="273"/>
      <c r="E2" s="273"/>
      <c r="F2" s="274"/>
      <c r="G2" s="274"/>
      <c r="H2" s="274"/>
      <c r="I2" s="273"/>
      <c r="J2" s="273"/>
      <c r="K2" s="273"/>
      <c r="L2" s="274"/>
      <c r="M2" s="274"/>
      <c r="N2" s="275"/>
      <c r="O2" s="274"/>
      <c r="P2" s="274"/>
      <c r="Q2" s="273"/>
      <c r="R2" s="274"/>
      <c r="S2" s="274"/>
      <c r="T2" s="273"/>
      <c r="U2" s="274"/>
      <c r="V2" s="273"/>
      <c r="W2" s="273"/>
      <c r="X2" s="274"/>
      <c r="Y2" s="273"/>
      <c r="Z2" s="273"/>
      <c r="AA2" s="274"/>
      <c r="AB2" s="273"/>
      <c r="AC2" s="136" t="s">
        <v>3</v>
      </c>
      <c r="AD2" s="136" t="s">
        <v>4</v>
      </c>
      <c r="AH2" s="66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</row>
    <row r="3" spans="1:261" s="65" customFormat="1">
      <c r="A3" s="272"/>
      <c r="B3" s="272"/>
      <c r="C3" s="273"/>
      <c r="D3" s="273"/>
      <c r="E3" s="273"/>
      <c r="F3" s="274"/>
      <c r="G3" s="274"/>
      <c r="H3" s="274"/>
      <c r="I3" s="273"/>
      <c r="J3" s="273"/>
      <c r="K3" s="273"/>
      <c r="L3" s="274"/>
      <c r="M3" s="274"/>
      <c r="N3" s="275"/>
      <c r="O3" s="274"/>
      <c r="P3" s="274"/>
      <c r="Q3" s="273"/>
      <c r="R3" s="274"/>
      <c r="S3" s="274"/>
      <c r="T3" s="273"/>
      <c r="U3" s="274"/>
      <c r="V3" s="273"/>
      <c r="W3" s="273"/>
      <c r="X3" s="274"/>
      <c r="Y3" s="273"/>
      <c r="Z3" s="273"/>
      <c r="AA3" s="274"/>
      <c r="AB3" s="273"/>
      <c r="AC3" s="136" t="s">
        <v>5</v>
      </c>
      <c r="AD3" s="136">
        <v>42320</v>
      </c>
      <c r="AH3" s="66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65" customFormat="1">
      <c r="A4" s="261"/>
      <c r="B4" s="261"/>
      <c r="C4" s="261"/>
      <c r="D4" s="261"/>
      <c r="E4" s="261"/>
      <c r="F4" s="276"/>
      <c r="G4" s="276"/>
      <c r="H4" s="276"/>
      <c r="I4" s="261"/>
      <c r="J4" s="261"/>
      <c r="K4" s="261"/>
      <c r="L4" s="276"/>
      <c r="M4" s="276"/>
      <c r="N4" s="277"/>
      <c r="O4" s="276"/>
      <c r="P4" s="276"/>
      <c r="Q4" s="261"/>
      <c r="R4" s="276"/>
      <c r="S4" s="276"/>
      <c r="T4" s="261"/>
      <c r="U4" s="276"/>
      <c r="V4" s="261"/>
      <c r="W4" s="261"/>
      <c r="X4" s="276"/>
      <c r="Y4" s="261"/>
      <c r="Z4" s="261"/>
      <c r="AA4" s="276"/>
      <c r="AB4" s="261"/>
      <c r="AC4" s="263"/>
      <c r="AD4" s="263"/>
      <c r="AE4" s="67">
        <v>1</v>
      </c>
      <c r="AF4" s="67">
        <v>2</v>
      </c>
      <c r="AH4" s="66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</row>
    <row r="5" spans="1:261" s="70" customFormat="1" ht="63.75">
      <c r="A5" s="60" t="s">
        <v>6</v>
      </c>
      <c r="B5" s="60" t="s">
        <v>7</v>
      </c>
      <c r="C5" s="60" t="s">
        <v>8</v>
      </c>
      <c r="D5" s="60" t="s">
        <v>9</v>
      </c>
      <c r="E5" s="60" t="s">
        <v>10</v>
      </c>
      <c r="F5" s="111" t="s">
        <v>179</v>
      </c>
      <c r="G5" s="111" t="s">
        <v>180</v>
      </c>
      <c r="H5" s="111" t="s">
        <v>181</v>
      </c>
      <c r="I5" s="60" t="s">
        <v>12</v>
      </c>
      <c r="J5" s="61" t="s">
        <v>13</v>
      </c>
      <c r="K5" s="60" t="s">
        <v>15</v>
      </c>
      <c r="L5" s="111" t="s">
        <v>177</v>
      </c>
      <c r="M5" s="111" t="s">
        <v>176</v>
      </c>
      <c r="N5" s="110" t="s">
        <v>178</v>
      </c>
      <c r="O5" s="111" t="s">
        <v>17</v>
      </c>
      <c r="P5" s="111" t="s">
        <v>161</v>
      </c>
      <c r="Q5" s="60" t="s">
        <v>19</v>
      </c>
      <c r="R5" s="111" t="s">
        <v>20</v>
      </c>
      <c r="S5" s="111" t="s">
        <v>167</v>
      </c>
      <c r="T5" s="62" t="s">
        <v>21</v>
      </c>
      <c r="U5" s="111" t="s">
        <v>22</v>
      </c>
      <c r="V5" s="60" t="s">
        <v>199</v>
      </c>
      <c r="W5" s="110" t="s">
        <v>23</v>
      </c>
      <c r="X5" s="111" t="s">
        <v>24</v>
      </c>
      <c r="Y5" s="111" t="s">
        <v>25</v>
      </c>
      <c r="Z5" s="60" t="s">
        <v>26</v>
      </c>
      <c r="AA5" s="111" t="s">
        <v>27</v>
      </c>
      <c r="AB5" s="60" t="s">
        <v>28</v>
      </c>
      <c r="AC5" s="68" t="s">
        <v>206</v>
      </c>
      <c r="AD5" s="69" t="s">
        <v>155</v>
      </c>
      <c r="AE5" s="67" t="s">
        <v>170</v>
      </c>
      <c r="AF5" s="67" t="s">
        <v>169</v>
      </c>
      <c r="AG5" s="67" t="s">
        <v>171</v>
      </c>
      <c r="AH5" s="67" t="s">
        <v>168</v>
      </c>
    </row>
    <row r="6" spans="1:261" s="108" customFormat="1" ht="51">
      <c r="A6" s="87" t="s">
        <v>30</v>
      </c>
      <c r="B6" s="93" t="s">
        <v>31</v>
      </c>
      <c r="C6" s="93" t="s">
        <v>32</v>
      </c>
      <c r="D6" s="93" t="s">
        <v>33</v>
      </c>
      <c r="E6" s="93" t="s">
        <v>34</v>
      </c>
      <c r="F6" s="265">
        <f>+L6+L7</f>
        <v>7152</v>
      </c>
      <c r="G6" s="265">
        <f>+M6+M7</f>
        <v>5508</v>
      </c>
      <c r="H6" s="254">
        <f>+G6/F6</f>
        <v>0.77013422818791943</v>
      </c>
      <c r="I6" s="122" t="s">
        <v>35</v>
      </c>
      <c r="J6" s="123" t="s">
        <v>36</v>
      </c>
      <c r="K6" s="124" t="s">
        <v>175</v>
      </c>
      <c r="L6" s="113">
        <f>+O6+R6+U6+X6+AA6</f>
        <v>7152</v>
      </c>
      <c r="M6" s="113">
        <f>+P6+S6+V6+Y6</f>
        <v>5508</v>
      </c>
      <c r="N6" s="96">
        <f>+M6/L6</f>
        <v>0.77013422818791943</v>
      </c>
      <c r="O6" s="117">
        <v>493</v>
      </c>
      <c r="P6" s="120">
        <v>493</v>
      </c>
      <c r="Q6" s="135">
        <f t="shared" ref="Q6:Q95" si="0">+P6/O6</f>
        <v>1</v>
      </c>
      <c r="R6" s="117">
        <v>2010</v>
      </c>
      <c r="S6" s="120">
        <v>2010</v>
      </c>
      <c r="T6" s="135">
        <f t="shared" ref="T6:T73" si="1">+S6/R6</f>
        <v>1</v>
      </c>
      <c r="U6" s="117">
        <v>1308</v>
      </c>
      <c r="V6" s="120">
        <v>1308</v>
      </c>
      <c r="W6" s="158">
        <f>+V6/U6</f>
        <v>1</v>
      </c>
      <c r="X6" s="117">
        <v>1697</v>
      </c>
      <c r="Y6" s="193">
        <v>1697</v>
      </c>
      <c r="Z6" s="156">
        <f>+Y6/X6</f>
        <v>1</v>
      </c>
      <c r="AA6" s="117">
        <v>1644</v>
      </c>
      <c r="AB6" s="86"/>
      <c r="AC6" s="109">
        <f>+(P6+S6+V6+Y6)/(O6+R6+U6+X6)</f>
        <v>1</v>
      </c>
      <c r="AD6" s="137">
        <f>+(P6+S6+V6+Y6+AB6)/(O6+R6+U6+X6+AA6)</f>
        <v>0.77013422818791943</v>
      </c>
      <c r="AE6" s="88">
        <f>+P6+S6</f>
        <v>2503</v>
      </c>
      <c r="AF6" s="88">
        <f>+U6+X6+AA6</f>
        <v>4649</v>
      </c>
      <c r="AG6" s="88">
        <f>+AE6+AF6</f>
        <v>7152</v>
      </c>
      <c r="AH6" s="89">
        <f>+AG6-L6</f>
        <v>0</v>
      </c>
      <c r="AI6" s="84"/>
      <c r="AJ6" s="90">
        <v>0.95</v>
      </c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</row>
    <row r="7" spans="1:261" s="108" customFormat="1" ht="51" hidden="1">
      <c r="A7" s="87" t="s">
        <v>30</v>
      </c>
      <c r="B7" s="93" t="s">
        <v>31</v>
      </c>
      <c r="C7" s="93" t="s">
        <v>32</v>
      </c>
      <c r="D7" s="93" t="s">
        <v>33</v>
      </c>
      <c r="E7" s="93" t="s">
        <v>34</v>
      </c>
      <c r="F7" s="265"/>
      <c r="G7" s="265"/>
      <c r="H7" s="254"/>
      <c r="I7" s="126" t="s">
        <v>39</v>
      </c>
      <c r="J7" s="123" t="s">
        <v>36</v>
      </c>
      <c r="K7" s="124" t="s">
        <v>175</v>
      </c>
      <c r="L7" s="113">
        <f t="shared" ref="L7:L74" si="2">+O7+R7+U7+X7+AA7</f>
        <v>0</v>
      </c>
      <c r="M7" s="113">
        <f t="shared" ref="M7:M70" si="3">+P7+S7+V7+Y7</f>
        <v>0</v>
      </c>
      <c r="N7" s="96" t="s">
        <v>49</v>
      </c>
      <c r="O7" s="117">
        <v>0</v>
      </c>
      <c r="P7" s="120">
        <v>0</v>
      </c>
      <c r="Q7" s="135" t="s">
        <v>49</v>
      </c>
      <c r="R7" s="117">
        <v>0</v>
      </c>
      <c r="S7" s="120">
        <v>0</v>
      </c>
      <c r="T7" s="135" t="s">
        <v>49</v>
      </c>
      <c r="U7" s="117">
        <v>0</v>
      </c>
      <c r="V7" s="120">
        <v>0</v>
      </c>
      <c r="W7" s="135" t="s">
        <v>49</v>
      </c>
      <c r="X7" s="117">
        <v>0</v>
      </c>
      <c r="Y7" s="193">
        <v>0</v>
      </c>
      <c r="Z7" s="156" t="s">
        <v>49</v>
      </c>
      <c r="AA7" s="117">
        <v>0</v>
      </c>
      <c r="AB7" s="86"/>
      <c r="AC7" s="109" t="e">
        <f t="shared" ref="AC7:AC70" si="4">+(P7+S7+V7+Y7)/(O7+R7+U7+X7)</f>
        <v>#DIV/0!</v>
      </c>
      <c r="AD7" s="109" t="s">
        <v>49</v>
      </c>
      <c r="AE7" s="88">
        <f>+P7+S7</f>
        <v>0</v>
      </c>
      <c r="AF7" s="88">
        <f>+U7+X7+AA7</f>
        <v>0</v>
      </c>
      <c r="AG7" s="88">
        <f>+AE7+AF7</f>
        <v>0</v>
      </c>
      <c r="AH7" s="89">
        <f>+AG7-L7</f>
        <v>0</v>
      </c>
      <c r="AI7" s="84"/>
      <c r="AJ7" s="90">
        <v>0.8</v>
      </c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</row>
    <row r="8" spans="1:261" s="108" customFormat="1" ht="38.25">
      <c r="A8" s="87" t="s">
        <v>30</v>
      </c>
      <c r="B8" s="93" t="s">
        <v>31</v>
      </c>
      <c r="C8" s="93" t="s">
        <v>32</v>
      </c>
      <c r="D8" s="93" t="s">
        <v>40</v>
      </c>
      <c r="E8" s="93" t="s">
        <v>41</v>
      </c>
      <c r="F8" s="121">
        <f>+L8</f>
        <v>109231</v>
      </c>
      <c r="G8" s="121">
        <f>+M8</f>
        <v>83302</v>
      </c>
      <c r="H8" s="96">
        <f>+G8/F8</f>
        <v>0.76262233248802991</v>
      </c>
      <c r="I8" s="122" t="s">
        <v>35</v>
      </c>
      <c r="J8" s="123" t="s">
        <v>42</v>
      </c>
      <c r="K8" s="124" t="s">
        <v>175</v>
      </c>
      <c r="L8" s="113">
        <f t="shared" si="2"/>
        <v>109231</v>
      </c>
      <c r="M8" s="113">
        <f t="shared" si="3"/>
        <v>83302</v>
      </c>
      <c r="N8" s="96">
        <f t="shared" ref="N8:N74" si="5">+M8/L8</f>
        <v>0.76262233248802991</v>
      </c>
      <c r="O8" s="117">
        <v>2530</v>
      </c>
      <c r="P8" s="120">
        <v>2529</v>
      </c>
      <c r="Q8" s="135">
        <f t="shared" si="0"/>
        <v>0.99960474308300395</v>
      </c>
      <c r="R8" s="117">
        <v>24541</v>
      </c>
      <c r="S8" s="120">
        <v>24502</v>
      </c>
      <c r="T8" s="135">
        <f t="shared" si="1"/>
        <v>0.99841082270486126</v>
      </c>
      <c r="U8" s="117">
        <v>26827</v>
      </c>
      <c r="V8" s="120">
        <v>26821</v>
      </c>
      <c r="W8" s="158">
        <f t="shared" ref="W8:W74" si="6">+V8/U8</f>
        <v>0.9997763447273269</v>
      </c>
      <c r="X8" s="117">
        <v>29587</v>
      </c>
      <c r="Y8" s="193">
        <v>29450</v>
      </c>
      <c r="Z8" s="156">
        <f t="shared" ref="Z8:Z70" si="7">+Y8/X8</f>
        <v>0.99536958799472741</v>
      </c>
      <c r="AA8" s="117">
        <v>25746</v>
      </c>
      <c r="AB8" s="86"/>
      <c r="AC8" s="109">
        <f t="shared" si="4"/>
        <v>0.99780798945918425</v>
      </c>
      <c r="AD8" s="137">
        <f t="shared" ref="AD8:AD74" si="8">+(P8+S8+V8+Y8+AB8)/(O8+R8+U8+X8+AA8)</f>
        <v>0.76262233248802991</v>
      </c>
      <c r="AE8" s="88">
        <f>+S8</f>
        <v>24502</v>
      </c>
      <c r="AF8" s="88">
        <f>+AA8</f>
        <v>25746</v>
      </c>
      <c r="AG8" s="65"/>
      <c r="AH8" s="91">
        <f>+AF8-AE8</f>
        <v>1244</v>
      </c>
      <c r="AI8" s="84"/>
      <c r="AJ8" s="92" t="s">
        <v>49</v>
      </c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</row>
    <row r="9" spans="1:261" s="108" customFormat="1" ht="38.25">
      <c r="A9" s="87" t="s">
        <v>30</v>
      </c>
      <c r="B9" s="93" t="s">
        <v>31</v>
      </c>
      <c r="C9" s="93" t="s">
        <v>32</v>
      </c>
      <c r="D9" s="93" t="s">
        <v>43</v>
      </c>
      <c r="E9" s="93" t="s">
        <v>44</v>
      </c>
      <c r="F9" s="121">
        <f t="shared" ref="F9:G14" si="9">+L9</f>
        <v>4362</v>
      </c>
      <c r="G9" s="121">
        <f t="shared" si="9"/>
        <v>3267</v>
      </c>
      <c r="H9" s="96">
        <f t="shared" ref="H9:H14" si="10">+G9/F9</f>
        <v>0.7489683631361761</v>
      </c>
      <c r="I9" s="122" t="s">
        <v>35</v>
      </c>
      <c r="J9" s="123" t="s">
        <v>42</v>
      </c>
      <c r="K9" s="124" t="s">
        <v>175</v>
      </c>
      <c r="L9" s="113">
        <f t="shared" si="2"/>
        <v>4362</v>
      </c>
      <c r="M9" s="113">
        <f t="shared" si="3"/>
        <v>3267</v>
      </c>
      <c r="N9" s="96">
        <f t="shared" si="5"/>
        <v>0.7489683631361761</v>
      </c>
      <c r="O9" s="117">
        <v>338</v>
      </c>
      <c r="P9" s="120">
        <v>338</v>
      </c>
      <c r="Q9" s="135">
        <f t="shared" si="0"/>
        <v>1</v>
      </c>
      <c r="R9" s="117">
        <v>754</v>
      </c>
      <c r="S9" s="120">
        <v>754</v>
      </c>
      <c r="T9" s="135">
        <f t="shared" si="1"/>
        <v>1</v>
      </c>
      <c r="U9" s="117">
        <v>802</v>
      </c>
      <c r="V9" s="120">
        <v>802</v>
      </c>
      <c r="W9" s="158">
        <f t="shared" si="6"/>
        <v>1</v>
      </c>
      <c r="X9" s="117">
        <v>1373</v>
      </c>
      <c r="Y9" s="193">
        <v>1373</v>
      </c>
      <c r="Z9" s="156">
        <f t="shared" si="7"/>
        <v>1</v>
      </c>
      <c r="AA9" s="117">
        <v>1095</v>
      </c>
      <c r="AB9" s="86"/>
      <c r="AC9" s="109">
        <f t="shared" si="4"/>
        <v>1</v>
      </c>
      <c r="AD9" s="137">
        <f t="shared" si="8"/>
        <v>0.7489683631361761</v>
      </c>
      <c r="AE9" s="88">
        <f>+S9</f>
        <v>754</v>
      </c>
      <c r="AF9" s="88">
        <f>+AA9</f>
        <v>1095</v>
      </c>
      <c r="AG9" s="65"/>
      <c r="AH9" s="91">
        <f>+AF9-AE9</f>
        <v>341</v>
      </c>
      <c r="AI9" s="84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</row>
    <row r="10" spans="1:261" s="108" customFormat="1" ht="38.25">
      <c r="A10" s="87" t="s">
        <v>30</v>
      </c>
      <c r="B10" s="93" t="s">
        <v>31</v>
      </c>
      <c r="C10" s="93" t="s">
        <v>32</v>
      </c>
      <c r="D10" s="93" t="s">
        <v>45</v>
      </c>
      <c r="E10" s="93" t="s">
        <v>46</v>
      </c>
      <c r="F10" s="121">
        <f t="shared" si="9"/>
        <v>1961</v>
      </c>
      <c r="G10" s="121">
        <f t="shared" si="9"/>
        <v>1347</v>
      </c>
      <c r="H10" s="96">
        <f t="shared" si="10"/>
        <v>0.68689444161142277</v>
      </c>
      <c r="I10" s="122" t="s">
        <v>35</v>
      </c>
      <c r="J10" s="123" t="s">
        <v>42</v>
      </c>
      <c r="K10" s="124" t="s">
        <v>175</v>
      </c>
      <c r="L10" s="113">
        <f t="shared" si="2"/>
        <v>1961</v>
      </c>
      <c r="M10" s="113">
        <f t="shared" si="3"/>
        <v>1347</v>
      </c>
      <c r="N10" s="96">
        <f t="shared" si="5"/>
        <v>0.68689444161142277</v>
      </c>
      <c r="O10" s="117">
        <v>220</v>
      </c>
      <c r="P10" s="120">
        <v>220</v>
      </c>
      <c r="Q10" s="135">
        <f t="shared" si="0"/>
        <v>1</v>
      </c>
      <c r="R10" s="117">
        <v>364</v>
      </c>
      <c r="S10" s="120">
        <v>364</v>
      </c>
      <c r="T10" s="135">
        <f t="shared" si="1"/>
        <v>1</v>
      </c>
      <c r="U10" s="117">
        <v>352</v>
      </c>
      <c r="V10" s="120">
        <v>352</v>
      </c>
      <c r="W10" s="158">
        <f t="shared" si="6"/>
        <v>1</v>
      </c>
      <c r="X10" s="117">
        <v>411</v>
      </c>
      <c r="Y10" s="193">
        <v>411</v>
      </c>
      <c r="Z10" s="156">
        <f t="shared" si="7"/>
        <v>1</v>
      </c>
      <c r="AA10" s="117">
        <v>614</v>
      </c>
      <c r="AB10" s="86"/>
      <c r="AC10" s="109">
        <f t="shared" si="4"/>
        <v>1</v>
      </c>
      <c r="AD10" s="137">
        <f t="shared" si="8"/>
        <v>0.68689444161142277</v>
      </c>
      <c r="AE10" s="88">
        <f>+S10</f>
        <v>364</v>
      </c>
      <c r="AF10" s="88">
        <f>+AA10</f>
        <v>614</v>
      </c>
      <c r="AG10" s="65"/>
      <c r="AH10" s="91">
        <f>+AF10-AE10</f>
        <v>250</v>
      </c>
      <c r="AI10" s="84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</row>
    <row r="11" spans="1:261" s="108" customFormat="1" ht="38.25">
      <c r="A11" s="87" t="s">
        <v>30</v>
      </c>
      <c r="B11" s="93" t="s">
        <v>31</v>
      </c>
      <c r="C11" s="93" t="s">
        <v>32</v>
      </c>
      <c r="D11" s="93" t="s">
        <v>47</v>
      </c>
      <c r="E11" s="93" t="s">
        <v>160</v>
      </c>
      <c r="F11" s="121">
        <f t="shared" si="9"/>
        <v>92</v>
      </c>
      <c r="G11" s="121">
        <f t="shared" si="9"/>
        <v>46</v>
      </c>
      <c r="H11" s="96">
        <f t="shared" si="10"/>
        <v>0.5</v>
      </c>
      <c r="I11" s="122" t="s">
        <v>35</v>
      </c>
      <c r="J11" s="123" t="s">
        <v>42</v>
      </c>
      <c r="K11" s="124" t="s">
        <v>175</v>
      </c>
      <c r="L11" s="113">
        <f t="shared" si="2"/>
        <v>92</v>
      </c>
      <c r="M11" s="113">
        <f t="shared" si="3"/>
        <v>46</v>
      </c>
      <c r="N11" s="96">
        <f t="shared" si="5"/>
        <v>0.5</v>
      </c>
      <c r="O11" s="117">
        <v>0</v>
      </c>
      <c r="P11" s="120">
        <v>0</v>
      </c>
      <c r="Q11" s="135" t="s">
        <v>49</v>
      </c>
      <c r="R11" s="117">
        <v>6</v>
      </c>
      <c r="S11" s="120">
        <v>6</v>
      </c>
      <c r="T11" s="135">
        <f t="shared" si="1"/>
        <v>1</v>
      </c>
      <c r="U11" s="117">
        <v>25</v>
      </c>
      <c r="V11" s="120">
        <v>25</v>
      </c>
      <c r="W11" s="158">
        <f t="shared" si="6"/>
        <v>1</v>
      </c>
      <c r="X11" s="117">
        <v>15</v>
      </c>
      <c r="Y11" s="193">
        <v>15</v>
      </c>
      <c r="Z11" s="156">
        <f t="shared" si="7"/>
        <v>1</v>
      </c>
      <c r="AA11" s="117">
        <v>46</v>
      </c>
      <c r="AB11" s="86"/>
      <c r="AC11" s="109">
        <f t="shared" si="4"/>
        <v>1</v>
      </c>
      <c r="AD11" s="137">
        <f t="shared" si="8"/>
        <v>0.5</v>
      </c>
      <c r="AE11" s="88">
        <f>+S11</f>
        <v>6</v>
      </c>
      <c r="AF11" s="88">
        <f>+AA11</f>
        <v>46</v>
      </c>
      <c r="AG11" s="65"/>
      <c r="AH11" s="91">
        <f>+AF11-AE11</f>
        <v>40</v>
      </c>
      <c r="AI11" s="84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</row>
    <row r="12" spans="1:261" s="108" customFormat="1" ht="51">
      <c r="A12" s="87" t="s">
        <v>30</v>
      </c>
      <c r="B12" s="93" t="s">
        <v>31</v>
      </c>
      <c r="C12" s="93" t="s">
        <v>32</v>
      </c>
      <c r="D12" s="93" t="s">
        <v>50</v>
      </c>
      <c r="E12" s="93" t="s">
        <v>51</v>
      </c>
      <c r="F12" s="121">
        <f t="shared" si="9"/>
        <v>307</v>
      </c>
      <c r="G12" s="121">
        <f t="shared" si="9"/>
        <v>81</v>
      </c>
      <c r="H12" s="96">
        <f t="shared" si="10"/>
        <v>0.26384364820846906</v>
      </c>
      <c r="I12" s="122" t="s">
        <v>35</v>
      </c>
      <c r="J12" s="123" t="s">
        <v>42</v>
      </c>
      <c r="K12" s="124" t="s">
        <v>175</v>
      </c>
      <c r="L12" s="113">
        <f t="shared" si="2"/>
        <v>307</v>
      </c>
      <c r="M12" s="113">
        <f t="shared" si="3"/>
        <v>81</v>
      </c>
      <c r="N12" s="96">
        <f t="shared" si="5"/>
        <v>0.26384364820846906</v>
      </c>
      <c r="O12" s="117">
        <v>0</v>
      </c>
      <c r="P12" s="120">
        <v>0</v>
      </c>
      <c r="Q12" s="135" t="s">
        <v>49</v>
      </c>
      <c r="R12" s="117">
        <v>10</v>
      </c>
      <c r="S12" s="120">
        <v>10</v>
      </c>
      <c r="T12" s="135">
        <f t="shared" si="1"/>
        <v>1</v>
      </c>
      <c r="U12" s="117">
        <v>40</v>
      </c>
      <c r="V12" s="120">
        <v>40</v>
      </c>
      <c r="W12" s="158">
        <f t="shared" si="6"/>
        <v>1</v>
      </c>
      <c r="X12" s="117">
        <v>31</v>
      </c>
      <c r="Y12" s="193">
        <v>31</v>
      </c>
      <c r="Z12" s="156">
        <f t="shared" si="7"/>
        <v>1</v>
      </c>
      <c r="AA12" s="117">
        <v>226</v>
      </c>
      <c r="AB12" s="86"/>
      <c r="AC12" s="109">
        <f t="shared" si="4"/>
        <v>1</v>
      </c>
      <c r="AD12" s="137">
        <f t="shared" si="8"/>
        <v>0.26384364820846906</v>
      </c>
      <c r="AE12" s="88">
        <f>+S12</f>
        <v>10</v>
      </c>
      <c r="AF12" s="88">
        <f>+AA12</f>
        <v>226</v>
      </c>
      <c r="AG12" s="65"/>
      <c r="AH12" s="91">
        <f>+AF12-AE12</f>
        <v>216</v>
      </c>
      <c r="AI12" s="84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</row>
    <row r="13" spans="1:261" s="108" customFormat="1" ht="38.25">
      <c r="A13" s="87" t="s">
        <v>30</v>
      </c>
      <c r="B13" s="93" t="s">
        <v>31</v>
      </c>
      <c r="C13" s="93" t="s">
        <v>32</v>
      </c>
      <c r="D13" s="93" t="s">
        <v>52</v>
      </c>
      <c r="E13" s="93" t="s">
        <v>53</v>
      </c>
      <c r="F13" s="121">
        <f t="shared" si="9"/>
        <v>1087</v>
      </c>
      <c r="G13" s="121">
        <f t="shared" si="9"/>
        <v>661</v>
      </c>
      <c r="H13" s="96">
        <f t="shared" si="10"/>
        <v>0.60809567617295313</v>
      </c>
      <c r="I13" s="122" t="s">
        <v>35</v>
      </c>
      <c r="J13" s="123" t="s">
        <v>36</v>
      </c>
      <c r="K13" s="124" t="s">
        <v>175</v>
      </c>
      <c r="L13" s="113">
        <f t="shared" si="2"/>
        <v>1087</v>
      </c>
      <c r="M13" s="113">
        <f t="shared" si="3"/>
        <v>661</v>
      </c>
      <c r="N13" s="96">
        <f t="shared" si="5"/>
        <v>0.60809567617295313</v>
      </c>
      <c r="O13" s="117">
        <v>100</v>
      </c>
      <c r="P13" s="120">
        <v>100</v>
      </c>
      <c r="Q13" s="135">
        <f t="shared" si="0"/>
        <v>1</v>
      </c>
      <c r="R13" s="117">
        <v>239</v>
      </c>
      <c r="S13" s="120">
        <v>239</v>
      </c>
      <c r="T13" s="135">
        <f t="shared" si="1"/>
        <v>1</v>
      </c>
      <c r="U13" s="117">
        <v>323</v>
      </c>
      <c r="V13" s="120">
        <v>322</v>
      </c>
      <c r="W13" s="158">
        <f t="shared" si="6"/>
        <v>0.99690402476780182</v>
      </c>
      <c r="X13" s="117">
        <v>290</v>
      </c>
      <c r="Y13" s="193">
        <v>0</v>
      </c>
      <c r="Z13" s="156">
        <f t="shared" si="7"/>
        <v>0</v>
      </c>
      <c r="AA13" s="117">
        <v>135</v>
      </c>
      <c r="AB13" s="86"/>
      <c r="AC13" s="109">
        <f t="shared" si="4"/>
        <v>0.69432773109243695</v>
      </c>
      <c r="AD13" s="137">
        <f t="shared" si="8"/>
        <v>0.60809567617295313</v>
      </c>
      <c r="AE13" s="88">
        <f>+P13+S13</f>
        <v>339</v>
      </c>
      <c r="AF13" s="88">
        <f>+U13+X13+AA13</f>
        <v>748</v>
      </c>
      <c r="AG13" s="88">
        <f>+AE13+AF13</f>
        <v>1087</v>
      </c>
      <c r="AH13" s="89">
        <f>+AG13-L13</f>
        <v>0</v>
      </c>
      <c r="AI13" s="84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</row>
    <row r="14" spans="1:261" s="108" customFormat="1" ht="38.25">
      <c r="A14" s="87" t="s">
        <v>30</v>
      </c>
      <c r="B14" s="93" t="s">
        <v>31</v>
      </c>
      <c r="C14" s="93" t="s">
        <v>32</v>
      </c>
      <c r="D14" s="93" t="s">
        <v>54</v>
      </c>
      <c r="E14" s="93" t="s">
        <v>55</v>
      </c>
      <c r="F14" s="121">
        <f t="shared" si="9"/>
        <v>825</v>
      </c>
      <c r="G14" s="121">
        <f t="shared" si="9"/>
        <v>585</v>
      </c>
      <c r="H14" s="96">
        <f t="shared" si="10"/>
        <v>0.70909090909090911</v>
      </c>
      <c r="I14" s="122" t="s">
        <v>35</v>
      </c>
      <c r="J14" s="123" t="s">
        <v>42</v>
      </c>
      <c r="K14" s="124" t="s">
        <v>175</v>
      </c>
      <c r="L14" s="113">
        <f t="shared" si="2"/>
        <v>825</v>
      </c>
      <c r="M14" s="113">
        <f t="shared" si="3"/>
        <v>585</v>
      </c>
      <c r="N14" s="96">
        <f t="shared" si="5"/>
        <v>0.70909090909090911</v>
      </c>
      <c r="O14" s="117">
        <v>100</v>
      </c>
      <c r="P14" s="120">
        <v>100</v>
      </c>
      <c r="Q14" s="135">
        <f t="shared" si="0"/>
        <v>1</v>
      </c>
      <c r="R14" s="117">
        <v>100</v>
      </c>
      <c r="S14" s="120">
        <v>100</v>
      </c>
      <c r="T14" s="135">
        <f t="shared" si="1"/>
        <v>1</v>
      </c>
      <c r="U14" s="117">
        <v>225</v>
      </c>
      <c r="V14" s="120">
        <v>225</v>
      </c>
      <c r="W14" s="158">
        <f t="shared" si="6"/>
        <v>1</v>
      </c>
      <c r="X14" s="117">
        <v>160</v>
      </c>
      <c r="Y14" s="193">
        <v>160</v>
      </c>
      <c r="Z14" s="156">
        <f t="shared" si="7"/>
        <v>1</v>
      </c>
      <c r="AA14" s="117">
        <v>240</v>
      </c>
      <c r="AB14" s="86"/>
      <c r="AC14" s="109">
        <f t="shared" si="4"/>
        <v>1</v>
      </c>
      <c r="AD14" s="137">
        <f t="shared" si="8"/>
        <v>0.70909090909090911</v>
      </c>
      <c r="AE14" s="88">
        <f>+S14</f>
        <v>100</v>
      </c>
      <c r="AF14" s="88">
        <f>+AA14</f>
        <v>240</v>
      </c>
      <c r="AG14" s="65"/>
      <c r="AH14" s="91">
        <f>+AF14-AE14</f>
        <v>140</v>
      </c>
      <c r="AI14" s="84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</row>
    <row r="15" spans="1:261" s="108" customFormat="1" ht="38.25">
      <c r="A15" s="87" t="s">
        <v>30</v>
      </c>
      <c r="B15" s="93" t="s">
        <v>31</v>
      </c>
      <c r="C15" s="93" t="s">
        <v>56</v>
      </c>
      <c r="D15" s="93" t="s">
        <v>57</v>
      </c>
      <c r="E15" s="93" t="s">
        <v>58</v>
      </c>
      <c r="F15" s="269">
        <f>+L15+L16+L18+L19+L17</f>
        <v>37054</v>
      </c>
      <c r="G15" s="269">
        <f>+M15+M16+M18+M19+M17</f>
        <v>22607</v>
      </c>
      <c r="H15" s="251">
        <f>+G15/F15</f>
        <v>0.6101095698170238</v>
      </c>
      <c r="I15" s="122" t="s">
        <v>35</v>
      </c>
      <c r="J15" s="123" t="s">
        <v>36</v>
      </c>
      <c r="K15" s="124" t="s">
        <v>175</v>
      </c>
      <c r="L15" s="113">
        <f t="shared" si="2"/>
        <v>6579</v>
      </c>
      <c r="M15" s="113">
        <f t="shared" si="3"/>
        <v>4353</v>
      </c>
      <c r="N15" s="96">
        <f t="shared" si="5"/>
        <v>0.66165070679434568</v>
      </c>
      <c r="O15" s="117">
        <v>1115</v>
      </c>
      <c r="P15" s="120">
        <v>1089</v>
      </c>
      <c r="Q15" s="135">
        <f t="shared" si="0"/>
        <v>0.97668161434977574</v>
      </c>
      <c r="R15" s="117">
        <v>952</v>
      </c>
      <c r="S15" s="120">
        <v>952</v>
      </c>
      <c r="T15" s="135">
        <f t="shared" si="1"/>
        <v>1</v>
      </c>
      <c r="U15" s="117">
        <v>1978</v>
      </c>
      <c r="V15" s="120">
        <v>1960</v>
      </c>
      <c r="W15" s="158">
        <f t="shared" si="6"/>
        <v>0.99089989888776542</v>
      </c>
      <c r="X15" s="117">
        <v>962</v>
      </c>
      <c r="Y15" s="193">
        <v>352</v>
      </c>
      <c r="Z15" s="156">
        <f t="shared" si="7"/>
        <v>0.36590436590436592</v>
      </c>
      <c r="AA15" s="117">
        <v>1572</v>
      </c>
      <c r="AB15" s="86"/>
      <c r="AC15" s="109">
        <f t="shared" si="4"/>
        <v>0.86938286399041342</v>
      </c>
      <c r="AD15" s="137">
        <f t="shared" si="8"/>
        <v>0.66165070679434568</v>
      </c>
      <c r="AE15" s="71">
        <f t="shared" ref="AE15:AE16" si="11">+P15+S15</f>
        <v>2041</v>
      </c>
      <c r="AF15" s="71">
        <f t="shared" ref="AF15:AF16" si="12">+U15+X15+AA15</f>
        <v>4512</v>
      </c>
      <c r="AG15" s="71">
        <f t="shared" ref="AG15:AG21" si="13">+AE15+AF15</f>
        <v>6553</v>
      </c>
      <c r="AH15" s="72">
        <f t="shared" ref="AH15:AH16" si="14">+AG15-L15</f>
        <v>-26</v>
      </c>
      <c r="AI15" s="84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</row>
    <row r="16" spans="1:261" s="108" customFormat="1" ht="38.25" hidden="1">
      <c r="A16" s="87" t="s">
        <v>30</v>
      </c>
      <c r="B16" s="93" t="s">
        <v>31</v>
      </c>
      <c r="C16" s="93" t="s">
        <v>56</v>
      </c>
      <c r="D16" s="93" t="s">
        <v>57</v>
      </c>
      <c r="E16" s="93" t="s">
        <v>58</v>
      </c>
      <c r="F16" s="270"/>
      <c r="G16" s="270"/>
      <c r="H16" s="252"/>
      <c r="I16" s="127" t="s">
        <v>59</v>
      </c>
      <c r="J16" s="123" t="s">
        <v>36</v>
      </c>
      <c r="K16" s="124" t="s">
        <v>175</v>
      </c>
      <c r="L16" s="113">
        <f t="shared" si="2"/>
        <v>3376</v>
      </c>
      <c r="M16" s="113">
        <f t="shared" si="3"/>
        <v>2017</v>
      </c>
      <c r="N16" s="96">
        <f t="shared" si="5"/>
        <v>0.59745260663507105</v>
      </c>
      <c r="O16" s="117">
        <v>368</v>
      </c>
      <c r="P16" s="120">
        <v>367</v>
      </c>
      <c r="Q16" s="135">
        <f t="shared" si="0"/>
        <v>0.99728260869565222</v>
      </c>
      <c r="R16" s="117">
        <v>677</v>
      </c>
      <c r="S16" s="120">
        <v>664</v>
      </c>
      <c r="T16" s="135">
        <f t="shared" si="1"/>
        <v>0.98079763663220088</v>
      </c>
      <c r="U16" s="117">
        <v>986</v>
      </c>
      <c r="V16" s="120">
        <v>986</v>
      </c>
      <c r="W16" s="158">
        <f t="shared" si="6"/>
        <v>1</v>
      </c>
      <c r="X16" s="117">
        <v>685</v>
      </c>
      <c r="Y16" s="193">
        <v>0</v>
      </c>
      <c r="Z16" s="156">
        <f t="shared" si="7"/>
        <v>0</v>
      </c>
      <c r="AA16" s="117">
        <v>660</v>
      </c>
      <c r="AB16" s="86"/>
      <c r="AC16" s="109">
        <f t="shared" si="4"/>
        <v>0.74263622974963184</v>
      </c>
      <c r="AD16" s="137">
        <f t="shared" si="8"/>
        <v>0.59745260663507105</v>
      </c>
      <c r="AE16" s="71">
        <f t="shared" si="11"/>
        <v>1031</v>
      </c>
      <c r="AF16" s="71">
        <f t="shared" si="12"/>
        <v>2331</v>
      </c>
      <c r="AG16" s="71">
        <f t="shared" si="13"/>
        <v>3362</v>
      </c>
      <c r="AH16" s="72">
        <f t="shared" si="14"/>
        <v>-14</v>
      </c>
      <c r="AI16" s="84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</row>
    <row r="17" spans="1:230" s="108" customFormat="1" ht="38.25" hidden="1">
      <c r="A17" s="87" t="s">
        <v>30</v>
      </c>
      <c r="B17" s="93" t="s">
        <v>31</v>
      </c>
      <c r="C17" s="93" t="s">
        <v>56</v>
      </c>
      <c r="D17" s="93" t="s">
        <v>57</v>
      </c>
      <c r="E17" s="93" t="s">
        <v>58</v>
      </c>
      <c r="F17" s="270"/>
      <c r="G17" s="270"/>
      <c r="H17" s="252"/>
      <c r="I17" s="131" t="s">
        <v>75</v>
      </c>
      <c r="J17" s="123" t="s">
        <v>36</v>
      </c>
      <c r="K17" s="124" t="s">
        <v>175</v>
      </c>
      <c r="L17" s="113">
        <f t="shared" ref="L17" si="15">+O17+R17+U17+X17+AA17</f>
        <v>0</v>
      </c>
      <c r="M17" s="113">
        <f t="shared" si="3"/>
        <v>0</v>
      </c>
      <c r="N17" s="96" t="e">
        <f t="shared" ref="N17" si="16">+M17/L17</f>
        <v>#DIV/0!</v>
      </c>
      <c r="O17" s="117">
        <v>0</v>
      </c>
      <c r="P17" s="120">
        <v>0</v>
      </c>
      <c r="Q17" s="135" t="s">
        <v>49</v>
      </c>
      <c r="R17" s="117">
        <v>0</v>
      </c>
      <c r="S17" s="120">
        <v>0</v>
      </c>
      <c r="T17" s="135" t="s">
        <v>49</v>
      </c>
      <c r="U17" s="117">
        <v>0</v>
      </c>
      <c r="V17" s="120">
        <v>0</v>
      </c>
      <c r="W17" s="158" t="s">
        <v>49</v>
      </c>
      <c r="X17" s="117">
        <v>0</v>
      </c>
      <c r="Y17" s="193">
        <v>0</v>
      </c>
      <c r="Z17" s="156" t="s">
        <v>49</v>
      </c>
      <c r="AA17" s="117">
        <v>0</v>
      </c>
      <c r="AB17" s="86"/>
      <c r="AC17" s="109" t="e">
        <f t="shared" si="4"/>
        <v>#DIV/0!</v>
      </c>
      <c r="AD17" s="137" t="s">
        <v>49</v>
      </c>
      <c r="AE17" s="71">
        <f>+P18+S18</f>
        <v>8080</v>
      </c>
      <c r="AF17" s="71">
        <f>+U18+X18+AA18</f>
        <v>17191</v>
      </c>
      <c r="AG17" s="71">
        <f t="shared" si="13"/>
        <v>25271</v>
      </c>
      <c r="AH17" s="72">
        <f>+AG17-L18</f>
        <v>-151</v>
      </c>
      <c r="AI17" s="84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</row>
    <row r="18" spans="1:230" s="108" customFormat="1" ht="38.25" hidden="1">
      <c r="A18" s="87" t="s">
        <v>30</v>
      </c>
      <c r="B18" s="93" t="s">
        <v>31</v>
      </c>
      <c r="C18" s="93" t="s">
        <v>56</v>
      </c>
      <c r="D18" s="93" t="s">
        <v>57</v>
      </c>
      <c r="E18" s="93" t="s">
        <v>58</v>
      </c>
      <c r="F18" s="270"/>
      <c r="G18" s="270"/>
      <c r="H18" s="252"/>
      <c r="I18" s="126" t="s">
        <v>39</v>
      </c>
      <c r="J18" s="123" t="s">
        <v>36</v>
      </c>
      <c r="K18" s="124" t="s">
        <v>175</v>
      </c>
      <c r="L18" s="113">
        <f t="shared" si="2"/>
        <v>25422</v>
      </c>
      <c r="M18" s="113">
        <f t="shared" si="3"/>
        <v>15324</v>
      </c>
      <c r="N18" s="96">
        <f t="shared" si="5"/>
        <v>0.60278498937927782</v>
      </c>
      <c r="O18" s="117">
        <v>3502</v>
      </c>
      <c r="P18" s="120">
        <v>3408</v>
      </c>
      <c r="Q18" s="135">
        <f t="shared" si="0"/>
        <v>0.97315819531696168</v>
      </c>
      <c r="R18" s="117">
        <v>4729</v>
      </c>
      <c r="S18" s="120">
        <v>4672</v>
      </c>
      <c r="T18" s="135">
        <f t="shared" si="1"/>
        <v>0.98794671177838866</v>
      </c>
      <c r="U18" s="117">
        <v>6302</v>
      </c>
      <c r="V18" s="120">
        <v>6289</v>
      </c>
      <c r="W18" s="158">
        <f t="shared" si="6"/>
        <v>0.99793716280545863</v>
      </c>
      <c r="X18" s="117">
        <v>5917</v>
      </c>
      <c r="Y18" s="193">
        <v>955</v>
      </c>
      <c r="Z18" s="156">
        <f t="shared" si="7"/>
        <v>0.16139935778266012</v>
      </c>
      <c r="AA18" s="117">
        <v>4972</v>
      </c>
      <c r="AB18" s="86"/>
      <c r="AC18" s="109">
        <f t="shared" si="4"/>
        <v>0.74933985330073349</v>
      </c>
      <c r="AD18" s="137">
        <f t="shared" si="8"/>
        <v>0.60278498937927782</v>
      </c>
      <c r="AE18" s="71">
        <f>+P19+S19</f>
        <v>547</v>
      </c>
      <c r="AF18" s="71">
        <f>+U19+X19+AA19</f>
        <v>1022</v>
      </c>
      <c r="AG18" s="71">
        <f t="shared" si="13"/>
        <v>1569</v>
      </c>
      <c r="AH18" s="72">
        <f>+AG18-L19</f>
        <v>-108</v>
      </c>
      <c r="AI18" s="84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</row>
    <row r="19" spans="1:230" s="108" customFormat="1" ht="38.25" hidden="1">
      <c r="A19" s="87" t="s">
        <v>30</v>
      </c>
      <c r="B19" s="93" t="s">
        <v>31</v>
      </c>
      <c r="C19" s="93" t="s">
        <v>56</v>
      </c>
      <c r="D19" s="93" t="s">
        <v>57</v>
      </c>
      <c r="E19" s="93" t="s">
        <v>58</v>
      </c>
      <c r="F19" s="271"/>
      <c r="G19" s="271"/>
      <c r="H19" s="253"/>
      <c r="I19" s="128" t="s">
        <v>60</v>
      </c>
      <c r="J19" s="123" t="s">
        <v>36</v>
      </c>
      <c r="K19" s="124" t="s">
        <v>175</v>
      </c>
      <c r="L19" s="113">
        <f t="shared" si="2"/>
        <v>1677</v>
      </c>
      <c r="M19" s="113">
        <f t="shared" si="3"/>
        <v>913</v>
      </c>
      <c r="N19" s="96">
        <f t="shared" si="5"/>
        <v>0.54442456768038161</v>
      </c>
      <c r="O19" s="117">
        <v>269</v>
      </c>
      <c r="P19" s="120">
        <v>161</v>
      </c>
      <c r="Q19" s="135">
        <f t="shared" si="0"/>
        <v>0.5985130111524164</v>
      </c>
      <c r="R19" s="117">
        <v>386</v>
      </c>
      <c r="S19" s="120">
        <v>386</v>
      </c>
      <c r="T19" s="135">
        <f t="shared" si="1"/>
        <v>1</v>
      </c>
      <c r="U19" s="117">
        <v>366</v>
      </c>
      <c r="V19" s="120">
        <v>366</v>
      </c>
      <c r="W19" s="158">
        <f t="shared" si="6"/>
        <v>1</v>
      </c>
      <c r="X19" s="117">
        <v>376</v>
      </c>
      <c r="Y19" s="193">
        <v>0</v>
      </c>
      <c r="Z19" s="156">
        <f t="shared" si="7"/>
        <v>0</v>
      </c>
      <c r="AA19" s="117">
        <v>280</v>
      </c>
      <c r="AB19" s="86"/>
      <c r="AC19" s="109">
        <f t="shared" si="4"/>
        <v>0.65354330708661412</v>
      </c>
      <c r="AD19" s="137">
        <f t="shared" si="8"/>
        <v>0.54442456768038161</v>
      </c>
      <c r="AE19" s="71">
        <f>+P20+S20</f>
        <v>9293</v>
      </c>
      <c r="AF19" s="71">
        <f>+U20+X20+AA20</f>
        <v>11940</v>
      </c>
      <c r="AG19" s="71">
        <f t="shared" si="13"/>
        <v>21233</v>
      </c>
      <c r="AH19" s="72">
        <f>+AG19-L20</f>
        <v>-41</v>
      </c>
      <c r="AI19" s="84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</row>
    <row r="20" spans="1:230" s="108" customFormat="1" ht="38.25">
      <c r="A20" s="87" t="s">
        <v>30</v>
      </c>
      <c r="B20" s="93" t="s">
        <v>31</v>
      </c>
      <c r="C20" s="93" t="s">
        <v>56</v>
      </c>
      <c r="D20" s="93" t="s">
        <v>61</v>
      </c>
      <c r="E20" s="93" t="s">
        <v>62</v>
      </c>
      <c r="F20" s="269">
        <f>+L20+L22+L23+L21</f>
        <v>57597</v>
      </c>
      <c r="G20" s="269">
        <f>+M20+M21+M22+M23</f>
        <v>40036</v>
      </c>
      <c r="H20" s="251">
        <f>+G20/F20</f>
        <v>0.69510564786360396</v>
      </c>
      <c r="I20" s="122" t="s">
        <v>35</v>
      </c>
      <c r="J20" s="123" t="s">
        <v>36</v>
      </c>
      <c r="K20" s="124" t="s">
        <v>175</v>
      </c>
      <c r="L20" s="113">
        <f t="shared" si="2"/>
        <v>21274</v>
      </c>
      <c r="M20" s="113">
        <f t="shared" si="3"/>
        <v>18390</v>
      </c>
      <c r="N20" s="96">
        <f t="shared" si="5"/>
        <v>0.86443546112625735</v>
      </c>
      <c r="O20" s="117">
        <v>3618</v>
      </c>
      <c r="P20" s="120">
        <v>3581</v>
      </c>
      <c r="Q20" s="135">
        <f t="shared" si="0"/>
        <v>0.98977335544499723</v>
      </c>
      <c r="R20" s="117">
        <v>5716</v>
      </c>
      <c r="S20" s="120">
        <v>5712</v>
      </c>
      <c r="T20" s="135">
        <f t="shared" si="1"/>
        <v>0.99930020993701885</v>
      </c>
      <c r="U20" s="117">
        <v>7514</v>
      </c>
      <c r="V20" s="120">
        <v>7508</v>
      </c>
      <c r="W20" s="158">
        <f t="shared" si="6"/>
        <v>0.99920149055097152</v>
      </c>
      <c r="X20" s="117">
        <v>2217</v>
      </c>
      <c r="Y20" s="193">
        <v>1589</v>
      </c>
      <c r="Z20" s="156">
        <f t="shared" si="7"/>
        <v>0.71673432566531348</v>
      </c>
      <c r="AA20" s="117">
        <v>2209</v>
      </c>
      <c r="AB20" s="86"/>
      <c r="AC20" s="109">
        <f t="shared" si="4"/>
        <v>0.96459480723839497</v>
      </c>
      <c r="AD20" s="137">
        <f t="shared" si="8"/>
        <v>0.86443546112625735</v>
      </c>
      <c r="AE20" s="71">
        <f>+P22+S22</f>
        <v>11963</v>
      </c>
      <c r="AF20" s="71">
        <f>+U22+X22+AA22</f>
        <v>22738</v>
      </c>
      <c r="AG20" s="71">
        <f t="shared" si="13"/>
        <v>34701</v>
      </c>
      <c r="AH20" s="72">
        <f>+AG20-L22</f>
        <v>0</v>
      </c>
      <c r="AI20" s="84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</row>
    <row r="21" spans="1:230" s="108" customFormat="1" ht="38.25" hidden="1">
      <c r="A21" s="87" t="s">
        <v>30</v>
      </c>
      <c r="B21" s="93" t="s">
        <v>31</v>
      </c>
      <c r="C21" s="93" t="s">
        <v>56</v>
      </c>
      <c r="D21" s="93" t="s">
        <v>61</v>
      </c>
      <c r="E21" s="93" t="s">
        <v>62</v>
      </c>
      <c r="F21" s="270"/>
      <c r="G21" s="270"/>
      <c r="H21" s="252"/>
      <c r="I21" s="131" t="s">
        <v>75</v>
      </c>
      <c r="J21" s="123"/>
      <c r="K21" s="124"/>
      <c r="L21" s="113">
        <f t="shared" ref="L21" si="17">+O21+R21+U21+X21+AA21</f>
        <v>0</v>
      </c>
      <c r="M21" s="113">
        <f t="shared" si="3"/>
        <v>0</v>
      </c>
      <c r="N21" s="96" t="s">
        <v>49</v>
      </c>
      <c r="O21" s="117">
        <v>0</v>
      </c>
      <c r="P21" s="120">
        <v>0</v>
      </c>
      <c r="Q21" s="135" t="s">
        <v>49</v>
      </c>
      <c r="R21" s="117">
        <v>0</v>
      </c>
      <c r="S21" s="120">
        <v>0</v>
      </c>
      <c r="T21" s="135" t="s">
        <v>49</v>
      </c>
      <c r="U21" s="117">
        <v>0</v>
      </c>
      <c r="V21" s="120">
        <v>0</v>
      </c>
      <c r="W21" s="158" t="s">
        <v>49</v>
      </c>
      <c r="X21" s="117">
        <v>0</v>
      </c>
      <c r="Y21" s="193">
        <v>0</v>
      </c>
      <c r="Z21" s="156" t="s">
        <v>49</v>
      </c>
      <c r="AA21" s="117">
        <v>0</v>
      </c>
      <c r="AB21" s="86"/>
      <c r="AC21" s="109" t="e">
        <f t="shared" si="4"/>
        <v>#DIV/0!</v>
      </c>
      <c r="AD21" s="137" t="s">
        <v>49</v>
      </c>
      <c r="AE21" s="71">
        <f>+P23+S23</f>
        <v>441</v>
      </c>
      <c r="AF21" s="71">
        <f>+U23+X23+AA23</f>
        <v>1181</v>
      </c>
      <c r="AG21" s="71">
        <f t="shared" si="13"/>
        <v>1622</v>
      </c>
      <c r="AH21" s="72">
        <f>+AG21-L23</f>
        <v>0</v>
      </c>
      <c r="AI21" s="84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</row>
    <row r="22" spans="1:230" s="108" customFormat="1" ht="38.25" hidden="1">
      <c r="A22" s="87" t="s">
        <v>30</v>
      </c>
      <c r="B22" s="93" t="s">
        <v>31</v>
      </c>
      <c r="C22" s="93" t="s">
        <v>56</v>
      </c>
      <c r="D22" s="93" t="s">
        <v>61</v>
      </c>
      <c r="E22" s="93" t="s">
        <v>62</v>
      </c>
      <c r="F22" s="270"/>
      <c r="G22" s="270"/>
      <c r="H22" s="252"/>
      <c r="I22" s="126" t="s">
        <v>39</v>
      </c>
      <c r="J22" s="123" t="s">
        <v>36</v>
      </c>
      <c r="K22" s="124" t="s">
        <v>175</v>
      </c>
      <c r="L22" s="113">
        <f t="shared" si="2"/>
        <v>34701</v>
      </c>
      <c r="M22" s="113">
        <f t="shared" si="3"/>
        <v>20730</v>
      </c>
      <c r="N22" s="96">
        <f t="shared" si="5"/>
        <v>0.59738912423273105</v>
      </c>
      <c r="O22" s="117">
        <v>3862</v>
      </c>
      <c r="P22" s="120">
        <v>3862</v>
      </c>
      <c r="Q22" s="135">
        <f t="shared" si="0"/>
        <v>1</v>
      </c>
      <c r="R22" s="117">
        <v>8101</v>
      </c>
      <c r="S22" s="120">
        <v>8101</v>
      </c>
      <c r="T22" s="135">
        <f t="shared" si="1"/>
        <v>1</v>
      </c>
      <c r="U22" s="117">
        <v>7228</v>
      </c>
      <c r="V22" s="120">
        <v>7228</v>
      </c>
      <c r="W22" s="158">
        <f t="shared" si="6"/>
        <v>1</v>
      </c>
      <c r="X22" s="117">
        <v>7350</v>
      </c>
      <c r="Y22" s="193">
        <v>1539</v>
      </c>
      <c r="Z22" s="156">
        <f t="shared" si="7"/>
        <v>0.20938775510204083</v>
      </c>
      <c r="AA22" s="117">
        <v>8160</v>
      </c>
      <c r="AB22" s="86"/>
      <c r="AC22" s="109">
        <f t="shared" si="4"/>
        <v>0.78105572510455523</v>
      </c>
      <c r="AD22" s="137">
        <f t="shared" si="8"/>
        <v>0.59738912423273105</v>
      </c>
      <c r="AE22" s="88">
        <f>+S24</f>
        <v>1327</v>
      </c>
      <c r="AF22" s="88">
        <f>+AA24</f>
        <v>972</v>
      </c>
      <c r="AG22" s="65"/>
      <c r="AH22" s="66"/>
      <c r="AI22" s="84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</row>
    <row r="23" spans="1:230" s="108" customFormat="1" ht="38.25" hidden="1">
      <c r="A23" s="87" t="s">
        <v>30</v>
      </c>
      <c r="B23" s="93" t="s">
        <v>31</v>
      </c>
      <c r="C23" s="93" t="s">
        <v>56</v>
      </c>
      <c r="D23" s="93" t="s">
        <v>61</v>
      </c>
      <c r="E23" s="93" t="s">
        <v>62</v>
      </c>
      <c r="F23" s="271"/>
      <c r="G23" s="271"/>
      <c r="H23" s="253"/>
      <c r="I23" s="128" t="s">
        <v>60</v>
      </c>
      <c r="J23" s="123" t="s">
        <v>36</v>
      </c>
      <c r="K23" s="124" t="s">
        <v>175</v>
      </c>
      <c r="L23" s="113">
        <f t="shared" si="2"/>
        <v>1622</v>
      </c>
      <c r="M23" s="113">
        <f t="shared" si="3"/>
        <v>916</v>
      </c>
      <c r="N23" s="96">
        <f t="shared" si="5"/>
        <v>0.56473489519112208</v>
      </c>
      <c r="O23" s="117">
        <v>0</v>
      </c>
      <c r="P23" s="120">
        <v>0</v>
      </c>
      <c r="Q23" s="135" t="s">
        <v>49</v>
      </c>
      <c r="R23" s="117">
        <v>441</v>
      </c>
      <c r="S23" s="120">
        <v>441</v>
      </c>
      <c r="T23" s="135">
        <f t="shared" si="1"/>
        <v>1</v>
      </c>
      <c r="U23" s="117">
        <v>507</v>
      </c>
      <c r="V23" s="120">
        <v>475</v>
      </c>
      <c r="W23" s="158">
        <f t="shared" si="6"/>
        <v>0.93688362919132151</v>
      </c>
      <c r="X23" s="117">
        <v>624</v>
      </c>
      <c r="Y23" s="193">
        <v>0</v>
      </c>
      <c r="Z23" s="156">
        <f t="shared" si="7"/>
        <v>0</v>
      </c>
      <c r="AA23" s="117">
        <v>50</v>
      </c>
      <c r="AB23" s="86"/>
      <c r="AC23" s="109">
        <f t="shared" si="4"/>
        <v>0.58269720101781175</v>
      </c>
      <c r="AD23" s="137">
        <f t="shared" si="8"/>
        <v>0.56473489519112208</v>
      </c>
      <c r="AE23" s="88">
        <f>+P25+S25</f>
        <v>39</v>
      </c>
      <c r="AF23" s="88">
        <f>+U25+X25+AA25</f>
        <v>57</v>
      </c>
      <c r="AG23" s="88">
        <f>+AE23+AF23</f>
        <v>96</v>
      </c>
      <c r="AH23" s="89">
        <f>+AG23-L25</f>
        <v>0</v>
      </c>
      <c r="AI23" s="84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</row>
    <row r="24" spans="1:230" s="108" customFormat="1" ht="51" hidden="1">
      <c r="A24" s="87" t="s">
        <v>30</v>
      </c>
      <c r="B24" s="93" t="s">
        <v>31</v>
      </c>
      <c r="C24" s="93" t="s">
        <v>63</v>
      </c>
      <c r="D24" s="93" t="s">
        <v>64</v>
      </c>
      <c r="E24" s="93" t="s">
        <v>65</v>
      </c>
      <c r="F24" s="121">
        <f>+L24</f>
        <v>5950</v>
      </c>
      <c r="G24" s="121">
        <f>+M24</f>
        <v>4975</v>
      </c>
      <c r="H24" s="96">
        <f t="shared" ref="H24:H27" si="18">+G24/F24</f>
        <v>0.83613445378151263</v>
      </c>
      <c r="I24" s="129" t="s">
        <v>66</v>
      </c>
      <c r="J24" s="123" t="s">
        <v>67</v>
      </c>
      <c r="K24" s="124" t="s">
        <v>175</v>
      </c>
      <c r="L24" s="113">
        <f t="shared" si="2"/>
        <v>5950</v>
      </c>
      <c r="M24" s="113">
        <f t="shared" si="3"/>
        <v>4975</v>
      </c>
      <c r="N24" s="96">
        <f t="shared" si="5"/>
        <v>0.83613445378151263</v>
      </c>
      <c r="O24" s="117">
        <v>413</v>
      </c>
      <c r="P24" s="120">
        <v>413</v>
      </c>
      <c r="Q24" s="135">
        <f t="shared" si="0"/>
        <v>1</v>
      </c>
      <c r="R24" s="117">
        <v>1330</v>
      </c>
      <c r="S24" s="120">
        <v>1327</v>
      </c>
      <c r="T24" s="135">
        <f t="shared" si="1"/>
        <v>0.9977443609022556</v>
      </c>
      <c r="U24" s="117">
        <v>1640</v>
      </c>
      <c r="V24" s="120">
        <v>1640</v>
      </c>
      <c r="W24" s="158">
        <f t="shared" si="6"/>
        <v>1</v>
      </c>
      <c r="X24" s="117">
        <v>1595</v>
      </c>
      <c r="Y24" s="193">
        <v>1595</v>
      </c>
      <c r="Z24" s="156">
        <f t="shared" si="7"/>
        <v>1</v>
      </c>
      <c r="AA24" s="117">
        <v>972</v>
      </c>
      <c r="AB24" s="86"/>
      <c r="AC24" s="109">
        <f t="shared" si="4"/>
        <v>0.99939734833266369</v>
      </c>
      <c r="AD24" s="137">
        <f t="shared" si="8"/>
        <v>0.83613445378151263</v>
      </c>
      <c r="AE24" s="65"/>
      <c r="AF24" s="65"/>
      <c r="AG24" s="65"/>
      <c r="AH24" s="66"/>
      <c r="AI24" s="84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</row>
    <row r="25" spans="1:230" s="108" customFormat="1" ht="63.75" hidden="1">
      <c r="A25" s="87" t="s">
        <v>30</v>
      </c>
      <c r="B25" s="93" t="s">
        <v>31</v>
      </c>
      <c r="C25" s="93" t="s">
        <v>63</v>
      </c>
      <c r="D25" s="93" t="s">
        <v>68</v>
      </c>
      <c r="E25" s="93" t="s">
        <v>69</v>
      </c>
      <c r="F25" s="121">
        <f t="shared" ref="F25:G27" si="19">+L25</f>
        <v>96</v>
      </c>
      <c r="G25" s="121">
        <f t="shared" si="19"/>
        <v>92</v>
      </c>
      <c r="H25" s="96">
        <f t="shared" si="18"/>
        <v>0.95833333333333337</v>
      </c>
      <c r="I25" s="129" t="s">
        <v>66</v>
      </c>
      <c r="J25" s="123" t="s">
        <v>36</v>
      </c>
      <c r="K25" s="124" t="s">
        <v>175</v>
      </c>
      <c r="L25" s="113">
        <f t="shared" si="2"/>
        <v>96</v>
      </c>
      <c r="M25" s="113">
        <f t="shared" si="3"/>
        <v>92</v>
      </c>
      <c r="N25" s="96">
        <f t="shared" si="5"/>
        <v>0.95833333333333337</v>
      </c>
      <c r="O25" s="117">
        <v>39</v>
      </c>
      <c r="P25" s="120">
        <v>39</v>
      </c>
      <c r="Q25" s="135">
        <f t="shared" si="0"/>
        <v>1</v>
      </c>
      <c r="R25" s="117">
        <v>0</v>
      </c>
      <c r="S25" s="120">
        <v>0</v>
      </c>
      <c r="T25" s="135" t="s">
        <v>49</v>
      </c>
      <c r="U25" s="117">
        <v>11</v>
      </c>
      <c r="V25" s="120">
        <v>11</v>
      </c>
      <c r="W25" s="158">
        <f t="shared" si="6"/>
        <v>1</v>
      </c>
      <c r="X25" s="117">
        <v>46</v>
      </c>
      <c r="Y25" s="193">
        <v>42</v>
      </c>
      <c r="Z25" s="156">
        <f t="shared" si="7"/>
        <v>0.91304347826086951</v>
      </c>
      <c r="AA25" s="117">
        <v>0</v>
      </c>
      <c r="AB25" s="86"/>
      <c r="AC25" s="109">
        <f t="shared" si="4"/>
        <v>0.95833333333333337</v>
      </c>
      <c r="AD25" s="137">
        <f t="shared" si="8"/>
        <v>0.95833333333333337</v>
      </c>
      <c r="AE25" s="88">
        <f>+P27+S27</f>
        <v>207</v>
      </c>
      <c r="AF25" s="88">
        <f>+U27+X27+AA27</f>
        <v>922</v>
      </c>
      <c r="AG25" s="88">
        <f>+AE25+AF25</f>
        <v>1129</v>
      </c>
      <c r="AH25" s="89">
        <f>+AG25-L27</f>
        <v>-10</v>
      </c>
      <c r="AI25" s="84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</row>
    <row r="26" spans="1:230" s="108" customFormat="1" ht="54" hidden="1" customHeight="1">
      <c r="A26" s="87" t="s">
        <v>30</v>
      </c>
      <c r="B26" s="93" t="s">
        <v>31</v>
      </c>
      <c r="C26" s="93" t="s">
        <v>63</v>
      </c>
      <c r="D26" s="93" t="s">
        <v>70</v>
      </c>
      <c r="E26" s="93" t="s">
        <v>71</v>
      </c>
      <c r="F26" s="121">
        <f t="shared" si="19"/>
        <v>41534</v>
      </c>
      <c r="G26" s="121">
        <f t="shared" si="19"/>
        <v>26234</v>
      </c>
      <c r="H26" s="96">
        <f t="shared" si="18"/>
        <v>0.63162710068859251</v>
      </c>
      <c r="I26" s="129" t="s">
        <v>66</v>
      </c>
      <c r="J26" s="123" t="s">
        <v>67</v>
      </c>
      <c r="K26" s="124" t="s">
        <v>175</v>
      </c>
      <c r="L26" s="113">
        <f t="shared" si="2"/>
        <v>41534</v>
      </c>
      <c r="M26" s="113">
        <f t="shared" si="3"/>
        <v>26234</v>
      </c>
      <c r="N26" s="96">
        <f t="shared" si="5"/>
        <v>0.63162710068859251</v>
      </c>
      <c r="O26" s="117">
        <v>4102</v>
      </c>
      <c r="P26" s="120">
        <v>4078</v>
      </c>
      <c r="Q26" s="135">
        <f t="shared" si="0"/>
        <v>0.99414919551438319</v>
      </c>
      <c r="R26" s="117">
        <v>7756</v>
      </c>
      <c r="S26" s="120">
        <v>7482</v>
      </c>
      <c r="T26" s="135">
        <f t="shared" si="1"/>
        <v>0.96467251160391954</v>
      </c>
      <c r="U26" s="117">
        <v>9171</v>
      </c>
      <c r="V26" s="120">
        <v>9171</v>
      </c>
      <c r="W26" s="158">
        <f t="shared" si="6"/>
        <v>1</v>
      </c>
      <c r="X26" s="117">
        <v>13959</v>
      </c>
      <c r="Y26" s="193">
        <v>5503</v>
      </c>
      <c r="Z26" s="156">
        <f t="shared" si="7"/>
        <v>0.39422594741743677</v>
      </c>
      <c r="AA26" s="117">
        <v>6546</v>
      </c>
      <c r="AB26" s="86"/>
      <c r="AC26" s="109">
        <f t="shared" si="4"/>
        <v>0.74979993140505319</v>
      </c>
      <c r="AD26" s="137">
        <f t="shared" si="8"/>
        <v>0.63162710068859251</v>
      </c>
      <c r="AE26" s="71">
        <f>+P28+S28</f>
        <v>51343</v>
      </c>
      <c r="AF26" s="71">
        <f>+U28+X28+AA28</f>
        <v>91767</v>
      </c>
      <c r="AG26" s="71">
        <f>+AE26+AF26</f>
        <v>143110</v>
      </c>
      <c r="AH26" s="72">
        <f>+AG26-L28</f>
        <v>-1045</v>
      </c>
      <c r="AI26" s="84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</row>
    <row r="27" spans="1:230" s="108" customFormat="1" ht="54" customHeight="1">
      <c r="A27" s="87" t="s">
        <v>30</v>
      </c>
      <c r="B27" s="93" t="s">
        <v>31</v>
      </c>
      <c r="C27" s="93" t="s">
        <v>63</v>
      </c>
      <c r="D27" s="93" t="s">
        <v>72</v>
      </c>
      <c r="E27" s="93" t="s">
        <v>73</v>
      </c>
      <c r="F27" s="121">
        <f t="shared" si="19"/>
        <v>1139</v>
      </c>
      <c r="G27" s="121">
        <f t="shared" si="19"/>
        <v>744</v>
      </c>
      <c r="H27" s="96">
        <f t="shared" si="18"/>
        <v>0.65320456540825289</v>
      </c>
      <c r="I27" s="122" t="s">
        <v>35</v>
      </c>
      <c r="J27" s="123" t="s">
        <v>36</v>
      </c>
      <c r="K27" s="124" t="s">
        <v>175</v>
      </c>
      <c r="L27" s="113">
        <f t="shared" si="2"/>
        <v>1139</v>
      </c>
      <c r="M27" s="113">
        <f t="shared" si="3"/>
        <v>744</v>
      </c>
      <c r="N27" s="96">
        <f t="shared" si="5"/>
        <v>0.65320456540825289</v>
      </c>
      <c r="O27" s="117">
        <v>50</v>
      </c>
      <c r="P27" s="120">
        <v>46</v>
      </c>
      <c r="Q27" s="135">
        <f t="shared" si="0"/>
        <v>0.92</v>
      </c>
      <c r="R27" s="117">
        <v>167</v>
      </c>
      <c r="S27" s="120">
        <v>161</v>
      </c>
      <c r="T27" s="135">
        <f t="shared" si="1"/>
        <v>0.9640718562874252</v>
      </c>
      <c r="U27" s="117">
        <v>233</v>
      </c>
      <c r="V27" s="120">
        <v>233</v>
      </c>
      <c r="W27" s="158">
        <f t="shared" si="6"/>
        <v>1</v>
      </c>
      <c r="X27" s="117">
        <v>311</v>
      </c>
      <c r="Y27" s="193">
        <v>304</v>
      </c>
      <c r="Z27" s="156">
        <f t="shared" si="7"/>
        <v>0.977491961414791</v>
      </c>
      <c r="AA27" s="117">
        <v>378</v>
      </c>
      <c r="AB27" s="86"/>
      <c r="AC27" s="109">
        <f t="shared" si="4"/>
        <v>0.9776609724047306</v>
      </c>
      <c r="AD27" s="137">
        <f t="shared" si="8"/>
        <v>0.65320456540825289</v>
      </c>
      <c r="AE27" s="71">
        <f>+P29+S29</f>
        <v>40999</v>
      </c>
      <c r="AF27" s="71">
        <f>+U29+X29+AA29</f>
        <v>78956</v>
      </c>
      <c r="AG27" s="71">
        <f>+AE27+AF27</f>
        <v>119955</v>
      </c>
      <c r="AH27" s="72">
        <f>+AG27-L29</f>
        <v>-934</v>
      </c>
      <c r="AI27" s="84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</row>
    <row r="28" spans="1:230" s="108" customFormat="1" ht="54" hidden="1" customHeight="1">
      <c r="A28" s="87" t="s">
        <v>30</v>
      </c>
      <c r="B28" s="93" t="s">
        <v>31</v>
      </c>
      <c r="C28" s="93" t="s">
        <v>63</v>
      </c>
      <c r="D28" s="93" t="s">
        <v>172</v>
      </c>
      <c r="E28" s="93" t="s">
        <v>74</v>
      </c>
      <c r="F28" s="265">
        <f>+L28+L29+L30+L31</f>
        <v>327385</v>
      </c>
      <c r="G28" s="265">
        <f>+M28+M29+M30+M31</f>
        <v>234909</v>
      </c>
      <c r="H28" s="254">
        <f>+G28/F28</f>
        <v>0.71753134688516573</v>
      </c>
      <c r="I28" s="126" t="s">
        <v>39</v>
      </c>
      <c r="J28" s="123" t="s">
        <v>36</v>
      </c>
      <c r="K28" s="124" t="s">
        <v>175</v>
      </c>
      <c r="L28" s="113">
        <f t="shared" si="2"/>
        <v>144155</v>
      </c>
      <c r="M28" s="113">
        <f t="shared" si="3"/>
        <v>97673</v>
      </c>
      <c r="N28" s="96">
        <f t="shared" si="5"/>
        <v>0.67755540910825152</v>
      </c>
      <c r="O28" s="117">
        <v>17255</v>
      </c>
      <c r="P28" s="120">
        <v>16758</v>
      </c>
      <c r="Q28" s="135">
        <f t="shared" si="0"/>
        <v>0.97119675456389454</v>
      </c>
      <c r="R28" s="117">
        <v>35133</v>
      </c>
      <c r="S28" s="120">
        <v>34585</v>
      </c>
      <c r="T28" s="135">
        <f t="shared" si="1"/>
        <v>0.98440212905245783</v>
      </c>
      <c r="U28" s="117">
        <v>28188</v>
      </c>
      <c r="V28" s="120">
        <v>27954</v>
      </c>
      <c r="W28" s="158">
        <f t="shared" si="6"/>
        <v>0.99169859514687098</v>
      </c>
      <c r="X28" s="117">
        <v>29579</v>
      </c>
      <c r="Y28" s="193">
        <v>18376</v>
      </c>
      <c r="Z28" s="156">
        <f t="shared" si="7"/>
        <v>0.62125156360931744</v>
      </c>
      <c r="AA28" s="117">
        <v>34000</v>
      </c>
      <c r="AB28" s="86"/>
      <c r="AC28" s="109">
        <f t="shared" si="4"/>
        <v>0.88668694112840996</v>
      </c>
      <c r="AD28" s="137">
        <f t="shared" si="8"/>
        <v>0.67755540910825152</v>
      </c>
      <c r="AE28" s="71">
        <f>+P30+S30</f>
        <v>19243</v>
      </c>
      <c r="AF28" s="71">
        <f>+U30+X30+AA30</f>
        <v>40683</v>
      </c>
      <c r="AG28" s="71">
        <f>+AE28+AF28</f>
        <v>59926</v>
      </c>
      <c r="AH28" s="72">
        <f>+AG28-L30</f>
        <v>-189</v>
      </c>
      <c r="AI28" s="84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</row>
    <row r="29" spans="1:230" s="108" customFormat="1" ht="54" hidden="1" customHeight="1">
      <c r="A29" s="87" t="s">
        <v>30</v>
      </c>
      <c r="B29" s="93" t="s">
        <v>31</v>
      </c>
      <c r="C29" s="93" t="s">
        <v>63</v>
      </c>
      <c r="D29" s="93" t="s">
        <v>172</v>
      </c>
      <c r="E29" s="93" t="s">
        <v>74</v>
      </c>
      <c r="F29" s="265"/>
      <c r="G29" s="265"/>
      <c r="H29" s="254"/>
      <c r="I29" s="129" t="s">
        <v>66</v>
      </c>
      <c r="J29" s="123" t="s">
        <v>36</v>
      </c>
      <c r="K29" s="124" t="s">
        <v>175</v>
      </c>
      <c r="L29" s="113">
        <f t="shared" si="2"/>
        <v>120889</v>
      </c>
      <c r="M29" s="113">
        <f t="shared" si="3"/>
        <v>89725</v>
      </c>
      <c r="N29" s="96">
        <f t="shared" si="5"/>
        <v>0.74220979576305535</v>
      </c>
      <c r="O29" s="117">
        <v>16084</v>
      </c>
      <c r="P29" s="120">
        <v>16040</v>
      </c>
      <c r="Q29" s="135">
        <f t="shared" si="0"/>
        <v>0.99726436209898039</v>
      </c>
      <c r="R29" s="117">
        <v>25849</v>
      </c>
      <c r="S29" s="120">
        <v>24959</v>
      </c>
      <c r="T29" s="135">
        <f t="shared" si="1"/>
        <v>0.96556926766992923</v>
      </c>
      <c r="U29" s="117">
        <v>27357</v>
      </c>
      <c r="V29" s="120">
        <v>27142</v>
      </c>
      <c r="W29" s="158">
        <f t="shared" si="6"/>
        <v>0.99214095112768208</v>
      </c>
      <c r="X29" s="117">
        <v>29725</v>
      </c>
      <c r="Y29" s="193">
        <v>21584</v>
      </c>
      <c r="Z29" s="156">
        <f t="shared" si="7"/>
        <v>0.72612279226240539</v>
      </c>
      <c r="AA29" s="117">
        <v>21874</v>
      </c>
      <c r="AB29" s="86"/>
      <c r="AC29" s="109">
        <f t="shared" si="4"/>
        <v>0.9061758319446549</v>
      </c>
      <c r="AD29" s="137">
        <f t="shared" si="8"/>
        <v>0.74220979576305535</v>
      </c>
      <c r="AE29" s="71">
        <f>+P31+S31</f>
        <v>592</v>
      </c>
      <c r="AF29" s="71">
        <f>+U31+X31+AA31</f>
        <v>1634</v>
      </c>
      <c r="AG29" s="71">
        <f>+AE29+AF29</f>
        <v>2226</v>
      </c>
      <c r="AH29" s="72">
        <f>+AG29-L31</f>
        <v>0</v>
      </c>
      <c r="AI29" s="84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</row>
    <row r="30" spans="1:230" s="108" customFormat="1" ht="51" hidden="1">
      <c r="A30" s="87" t="s">
        <v>30</v>
      </c>
      <c r="B30" s="93" t="s">
        <v>31</v>
      </c>
      <c r="C30" s="93" t="s">
        <v>63</v>
      </c>
      <c r="D30" s="93" t="s">
        <v>172</v>
      </c>
      <c r="E30" s="93" t="s">
        <v>74</v>
      </c>
      <c r="F30" s="265"/>
      <c r="G30" s="265"/>
      <c r="H30" s="265"/>
      <c r="I30" s="128" t="s">
        <v>60</v>
      </c>
      <c r="J30" s="123" t="s">
        <v>36</v>
      </c>
      <c r="K30" s="124" t="s">
        <v>175</v>
      </c>
      <c r="L30" s="113">
        <f t="shared" si="2"/>
        <v>60115</v>
      </c>
      <c r="M30" s="113">
        <f t="shared" si="3"/>
        <v>45840</v>
      </c>
      <c r="N30" s="96">
        <f t="shared" si="5"/>
        <v>0.76253846793645508</v>
      </c>
      <c r="O30" s="117">
        <v>5698</v>
      </c>
      <c r="P30" s="120">
        <v>5509</v>
      </c>
      <c r="Q30" s="135">
        <f t="shared" si="0"/>
        <v>0.96683046683046681</v>
      </c>
      <c r="R30" s="117">
        <v>13734</v>
      </c>
      <c r="S30" s="120">
        <v>13734</v>
      </c>
      <c r="T30" s="135">
        <f t="shared" si="1"/>
        <v>1</v>
      </c>
      <c r="U30" s="117">
        <v>14433</v>
      </c>
      <c r="V30" s="120">
        <v>14417</v>
      </c>
      <c r="W30" s="158">
        <f t="shared" si="6"/>
        <v>0.99889142936326469</v>
      </c>
      <c r="X30" s="117">
        <v>15272</v>
      </c>
      <c r="Y30" s="193">
        <v>12180</v>
      </c>
      <c r="Z30" s="156">
        <f t="shared" si="7"/>
        <v>0.79753797799895232</v>
      </c>
      <c r="AA30" s="117">
        <v>10978</v>
      </c>
      <c r="AB30" s="86"/>
      <c r="AC30" s="109">
        <f t="shared" si="4"/>
        <v>0.93290188656206119</v>
      </c>
      <c r="AD30" s="137">
        <f t="shared" si="8"/>
        <v>0.76253846793645508</v>
      </c>
      <c r="AE30" s="88">
        <f>+S32</f>
        <v>6643</v>
      </c>
      <c r="AF30" s="88">
        <f>+AA32</f>
        <v>8000</v>
      </c>
      <c r="AG30" s="65"/>
      <c r="AH30" s="91">
        <f>+AF30-AE30</f>
        <v>1357</v>
      </c>
      <c r="AI30" s="84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</row>
    <row r="31" spans="1:230" s="108" customFormat="1" ht="51" hidden="1">
      <c r="A31" s="87" t="s">
        <v>30</v>
      </c>
      <c r="B31" s="93" t="s">
        <v>31</v>
      </c>
      <c r="C31" s="93" t="s">
        <v>63</v>
      </c>
      <c r="D31" s="93" t="s">
        <v>172</v>
      </c>
      <c r="E31" s="93" t="s">
        <v>74</v>
      </c>
      <c r="F31" s="265"/>
      <c r="G31" s="265"/>
      <c r="H31" s="254"/>
      <c r="I31" s="131" t="s">
        <v>75</v>
      </c>
      <c r="J31" s="123" t="s">
        <v>36</v>
      </c>
      <c r="K31" s="124" t="s">
        <v>175</v>
      </c>
      <c r="L31" s="113">
        <f t="shared" si="2"/>
        <v>2226</v>
      </c>
      <c r="M31" s="113">
        <f t="shared" si="3"/>
        <v>1671</v>
      </c>
      <c r="N31" s="96">
        <f t="shared" si="5"/>
        <v>0.75067385444743939</v>
      </c>
      <c r="O31" s="117">
        <v>142</v>
      </c>
      <c r="P31" s="120">
        <v>142</v>
      </c>
      <c r="Q31" s="135">
        <f t="shared" si="0"/>
        <v>1</v>
      </c>
      <c r="R31" s="117">
        <v>450</v>
      </c>
      <c r="S31" s="120">
        <v>450</v>
      </c>
      <c r="T31" s="135">
        <f t="shared" si="1"/>
        <v>1</v>
      </c>
      <c r="U31" s="117">
        <v>532</v>
      </c>
      <c r="V31" s="120">
        <v>530</v>
      </c>
      <c r="W31" s="158">
        <f t="shared" si="6"/>
        <v>0.99624060150375937</v>
      </c>
      <c r="X31" s="117">
        <v>622</v>
      </c>
      <c r="Y31" s="193">
        <v>549</v>
      </c>
      <c r="Z31" s="156">
        <f t="shared" si="7"/>
        <v>0.88263665594855301</v>
      </c>
      <c r="AA31" s="117">
        <v>480</v>
      </c>
      <c r="AB31" s="86"/>
      <c r="AC31" s="109">
        <f t="shared" si="4"/>
        <v>0.95704467353951894</v>
      </c>
      <c r="AD31" s="137">
        <f t="shared" si="8"/>
        <v>0.75067385444743939</v>
      </c>
      <c r="AE31" s="88">
        <f>+P33+S33</f>
        <v>285</v>
      </c>
      <c r="AF31" s="88">
        <f>+U33+X33+AA33</f>
        <v>779</v>
      </c>
      <c r="AG31" s="88">
        <f>+AE31+AF31</f>
        <v>1064</v>
      </c>
      <c r="AH31" s="89">
        <f>+AG31-L33</f>
        <v>0</v>
      </c>
      <c r="AI31" s="84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</row>
    <row r="32" spans="1:230" s="108" customFormat="1" ht="38.25" hidden="1">
      <c r="A32" s="87" t="s">
        <v>30</v>
      </c>
      <c r="B32" s="93" t="s">
        <v>31</v>
      </c>
      <c r="C32" s="93" t="s">
        <v>63</v>
      </c>
      <c r="D32" s="93" t="s">
        <v>76</v>
      </c>
      <c r="E32" s="93" t="s">
        <v>77</v>
      </c>
      <c r="F32" s="121">
        <f t="shared" ref="F32" si="20">+L32</f>
        <v>32759</v>
      </c>
      <c r="G32" s="121">
        <f t="shared" ref="G32" si="21">+M32</f>
        <v>23490</v>
      </c>
      <c r="H32" s="96">
        <f t="shared" ref="H32" si="22">+G32/F32</f>
        <v>0.71705485515430878</v>
      </c>
      <c r="I32" s="126" t="s">
        <v>39</v>
      </c>
      <c r="J32" s="123" t="s">
        <v>42</v>
      </c>
      <c r="K32" s="124" t="s">
        <v>175</v>
      </c>
      <c r="L32" s="113">
        <f t="shared" si="2"/>
        <v>32759</v>
      </c>
      <c r="M32" s="113">
        <f t="shared" si="3"/>
        <v>23490</v>
      </c>
      <c r="N32" s="96">
        <f t="shared" si="5"/>
        <v>0.71705485515430878</v>
      </c>
      <c r="O32" s="117">
        <v>3919</v>
      </c>
      <c r="P32" s="120">
        <v>3538</v>
      </c>
      <c r="Q32" s="135">
        <f t="shared" si="0"/>
        <v>0.90278132176575654</v>
      </c>
      <c r="R32" s="117">
        <v>6691</v>
      </c>
      <c r="S32" s="120">
        <v>6643</v>
      </c>
      <c r="T32" s="135">
        <f t="shared" si="1"/>
        <v>0.99282618442684201</v>
      </c>
      <c r="U32" s="117">
        <v>6706</v>
      </c>
      <c r="V32" s="120">
        <v>6704</v>
      </c>
      <c r="W32" s="158">
        <f t="shared" si="6"/>
        <v>0.99970175961825236</v>
      </c>
      <c r="X32" s="117">
        <v>7443</v>
      </c>
      <c r="Y32" s="193">
        <v>6605</v>
      </c>
      <c r="Z32" s="156">
        <f t="shared" si="7"/>
        <v>0.88741099019212688</v>
      </c>
      <c r="AA32" s="117">
        <v>8000</v>
      </c>
      <c r="AB32" s="86"/>
      <c r="AC32" s="109">
        <f t="shared" si="4"/>
        <v>0.94874591057797164</v>
      </c>
      <c r="AD32" s="137">
        <f t="shared" si="8"/>
        <v>0.71705485515430878</v>
      </c>
      <c r="AE32" s="88">
        <f>+P34+S34</f>
        <v>745</v>
      </c>
      <c r="AF32" s="88">
        <f>+U34+X34+AA34</f>
        <v>506</v>
      </c>
      <c r="AG32" s="88">
        <f>+AE32+AF32</f>
        <v>1251</v>
      </c>
      <c r="AH32" s="89">
        <f>+AG32-L34</f>
        <v>-547</v>
      </c>
      <c r="AI32" s="84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</row>
    <row r="33" spans="1:230" s="108" customFormat="1" ht="38.25">
      <c r="A33" s="87" t="s">
        <v>30</v>
      </c>
      <c r="B33" s="93" t="s">
        <v>31</v>
      </c>
      <c r="C33" s="93" t="s">
        <v>63</v>
      </c>
      <c r="D33" s="93" t="s">
        <v>78</v>
      </c>
      <c r="E33" s="93" t="s">
        <v>79</v>
      </c>
      <c r="F33" s="265">
        <f>+L33+L34+L35</f>
        <v>3094</v>
      </c>
      <c r="G33" s="265">
        <f>+M33+M34+M35</f>
        <v>2003</v>
      </c>
      <c r="H33" s="254">
        <f>+G33/F33</f>
        <v>0.64738202973497094</v>
      </c>
      <c r="I33" s="122" t="s">
        <v>35</v>
      </c>
      <c r="J33" s="123" t="s">
        <v>36</v>
      </c>
      <c r="K33" s="124" t="s">
        <v>175</v>
      </c>
      <c r="L33" s="113">
        <f t="shared" si="2"/>
        <v>1064</v>
      </c>
      <c r="M33" s="113">
        <f t="shared" si="3"/>
        <v>680</v>
      </c>
      <c r="N33" s="96">
        <f t="shared" si="5"/>
        <v>0.63909774436090228</v>
      </c>
      <c r="O33" s="117">
        <v>86</v>
      </c>
      <c r="P33" s="120">
        <v>86</v>
      </c>
      <c r="Q33" s="135">
        <f t="shared" si="0"/>
        <v>1</v>
      </c>
      <c r="R33" s="117">
        <v>199</v>
      </c>
      <c r="S33" s="120">
        <v>199</v>
      </c>
      <c r="T33" s="135">
        <f t="shared" si="1"/>
        <v>1</v>
      </c>
      <c r="U33" s="117">
        <v>395</v>
      </c>
      <c r="V33" s="120">
        <v>395</v>
      </c>
      <c r="W33" s="158">
        <f t="shared" si="6"/>
        <v>1</v>
      </c>
      <c r="X33" s="117">
        <v>128</v>
      </c>
      <c r="Y33" s="193">
        <v>0</v>
      </c>
      <c r="Z33" s="156">
        <f t="shared" si="7"/>
        <v>0</v>
      </c>
      <c r="AA33" s="117">
        <v>256</v>
      </c>
      <c r="AB33" s="86"/>
      <c r="AC33" s="109">
        <f t="shared" si="4"/>
        <v>0.84158415841584155</v>
      </c>
      <c r="AD33" s="137">
        <f t="shared" si="8"/>
        <v>0.63909774436090228</v>
      </c>
      <c r="AE33" s="88">
        <f>+P35+S35</f>
        <v>94</v>
      </c>
      <c r="AF33" s="88">
        <f>+U35+X35+AA35</f>
        <v>136</v>
      </c>
      <c r="AG33" s="88">
        <f>+AE33+AF33</f>
        <v>230</v>
      </c>
      <c r="AH33" s="89">
        <f>+AG33-L35</f>
        <v>-2</v>
      </c>
      <c r="AI33" s="84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</row>
    <row r="34" spans="1:230" s="108" customFormat="1" ht="38.25" hidden="1">
      <c r="A34" s="87" t="s">
        <v>30</v>
      </c>
      <c r="B34" s="93" t="s">
        <v>31</v>
      </c>
      <c r="C34" s="93" t="s">
        <v>63</v>
      </c>
      <c r="D34" s="93" t="s">
        <v>78</v>
      </c>
      <c r="E34" s="93" t="s">
        <v>79</v>
      </c>
      <c r="F34" s="265"/>
      <c r="G34" s="265"/>
      <c r="H34" s="265"/>
      <c r="I34" s="128" t="s">
        <v>60</v>
      </c>
      <c r="J34" s="123" t="s">
        <v>36</v>
      </c>
      <c r="K34" s="124" t="s">
        <v>175</v>
      </c>
      <c r="L34" s="113">
        <f t="shared" si="2"/>
        <v>1798</v>
      </c>
      <c r="M34" s="113">
        <f t="shared" si="3"/>
        <v>1093</v>
      </c>
      <c r="N34" s="96">
        <f t="shared" si="5"/>
        <v>0.60789766407119017</v>
      </c>
      <c r="O34" s="132">
        <v>1156</v>
      </c>
      <c r="P34" s="120">
        <v>609</v>
      </c>
      <c r="Q34" s="135">
        <f t="shared" si="0"/>
        <v>0.52681660899653981</v>
      </c>
      <c r="R34" s="117">
        <v>136</v>
      </c>
      <c r="S34" s="120">
        <v>136</v>
      </c>
      <c r="T34" s="135">
        <f t="shared" si="1"/>
        <v>1</v>
      </c>
      <c r="U34" s="117">
        <v>273</v>
      </c>
      <c r="V34" s="120">
        <v>273</v>
      </c>
      <c r="W34" s="158">
        <f t="shared" si="6"/>
        <v>1</v>
      </c>
      <c r="X34" s="117">
        <v>157</v>
      </c>
      <c r="Y34" s="193">
        <v>75</v>
      </c>
      <c r="Z34" s="156">
        <f t="shared" si="7"/>
        <v>0.47770700636942676</v>
      </c>
      <c r="AA34" s="117">
        <v>76</v>
      </c>
      <c r="AB34" s="86"/>
      <c r="AC34" s="109">
        <f t="shared" si="4"/>
        <v>0.63472706155632985</v>
      </c>
      <c r="AD34" s="137">
        <f t="shared" si="8"/>
        <v>0.60789766407119017</v>
      </c>
      <c r="AE34" s="65"/>
      <c r="AF34" s="65"/>
      <c r="AG34" s="65"/>
      <c r="AH34" s="66"/>
      <c r="AI34" s="84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</row>
    <row r="35" spans="1:230" s="108" customFormat="1" ht="38.25" hidden="1">
      <c r="A35" s="87" t="s">
        <v>30</v>
      </c>
      <c r="B35" s="93" t="s">
        <v>31</v>
      </c>
      <c r="C35" s="93" t="s">
        <v>63</v>
      </c>
      <c r="D35" s="93" t="s">
        <v>78</v>
      </c>
      <c r="E35" s="93" t="s">
        <v>79</v>
      </c>
      <c r="F35" s="265"/>
      <c r="G35" s="265"/>
      <c r="H35" s="254"/>
      <c r="I35" s="131" t="s">
        <v>75</v>
      </c>
      <c r="J35" s="123" t="s">
        <v>36</v>
      </c>
      <c r="K35" s="124" t="s">
        <v>175</v>
      </c>
      <c r="L35" s="113">
        <f t="shared" si="2"/>
        <v>232</v>
      </c>
      <c r="M35" s="113">
        <f t="shared" si="3"/>
        <v>230</v>
      </c>
      <c r="N35" s="96">
        <f t="shared" si="5"/>
        <v>0.99137931034482762</v>
      </c>
      <c r="O35" s="117">
        <v>44</v>
      </c>
      <c r="P35" s="120">
        <v>42</v>
      </c>
      <c r="Q35" s="135">
        <f t="shared" si="0"/>
        <v>0.95454545454545459</v>
      </c>
      <c r="R35" s="117">
        <v>52</v>
      </c>
      <c r="S35" s="120">
        <v>52</v>
      </c>
      <c r="T35" s="135">
        <f t="shared" si="1"/>
        <v>1</v>
      </c>
      <c r="U35" s="117">
        <v>38</v>
      </c>
      <c r="V35" s="120">
        <v>38</v>
      </c>
      <c r="W35" s="158">
        <f t="shared" si="6"/>
        <v>1</v>
      </c>
      <c r="X35" s="117">
        <v>98</v>
      </c>
      <c r="Y35" s="193">
        <v>98</v>
      </c>
      <c r="Z35" s="156">
        <f t="shared" si="7"/>
        <v>1</v>
      </c>
      <c r="AA35" s="117">
        <v>0</v>
      </c>
      <c r="AB35" s="86"/>
      <c r="AC35" s="109">
        <f t="shared" si="4"/>
        <v>0.99137931034482762</v>
      </c>
      <c r="AD35" s="137">
        <f t="shared" si="8"/>
        <v>0.99137931034482762</v>
      </c>
      <c r="AE35" s="65"/>
      <c r="AF35" s="65"/>
      <c r="AG35" s="65"/>
      <c r="AH35" s="66"/>
      <c r="AI35" s="84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</row>
    <row r="36" spans="1:230" s="108" customFormat="1" ht="38.25">
      <c r="A36" s="87" t="s">
        <v>30</v>
      </c>
      <c r="B36" s="93" t="s">
        <v>31</v>
      </c>
      <c r="C36" s="93" t="s">
        <v>63</v>
      </c>
      <c r="D36" s="93" t="s">
        <v>80</v>
      </c>
      <c r="E36" s="93" t="s">
        <v>81</v>
      </c>
      <c r="F36" s="121">
        <f t="shared" ref="F36:F37" si="23">+L36</f>
        <v>717</v>
      </c>
      <c r="G36" s="121">
        <f t="shared" ref="G36:G37" si="24">+M36</f>
        <v>273</v>
      </c>
      <c r="H36" s="96">
        <f t="shared" ref="H36:H37" si="25">+G36/F36</f>
        <v>0.3807531380753138</v>
      </c>
      <c r="I36" s="122" t="s">
        <v>35</v>
      </c>
      <c r="J36" s="123" t="s">
        <v>67</v>
      </c>
      <c r="K36" s="124" t="s">
        <v>175</v>
      </c>
      <c r="L36" s="113">
        <f t="shared" si="2"/>
        <v>717</v>
      </c>
      <c r="M36" s="113">
        <f t="shared" si="3"/>
        <v>273</v>
      </c>
      <c r="N36" s="96">
        <f t="shared" si="5"/>
        <v>0.3807531380753138</v>
      </c>
      <c r="O36" s="117">
        <v>0</v>
      </c>
      <c r="P36" s="120">
        <v>0</v>
      </c>
      <c r="Q36" s="135" t="s">
        <v>49</v>
      </c>
      <c r="R36" s="117">
        <v>31</v>
      </c>
      <c r="S36" s="120">
        <v>14</v>
      </c>
      <c r="T36" s="135">
        <f t="shared" si="1"/>
        <v>0.45161290322580644</v>
      </c>
      <c r="U36" s="117">
        <v>206</v>
      </c>
      <c r="V36" s="120">
        <v>203</v>
      </c>
      <c r="W36" s="158">
        <f t="shared" si="6"/>
        <v>0.9854368932038835</v>
      </c>
      <c r="X36" s="117">
        <v>218</v>
      </c>
      <c r="Y36" s="193">
        <v>56</v>
      </c>
      <c r="Z36" s="156">
        <f t="shared" si="7"/>
        <v>0.25688073394495414</v>
      </c>
      <c r="AA36" s="117">
        <v>262</v>
      </c>
      <c r="AB36" s="86"/>
      <c r="AC36" s="109">
        <f t="shared" si="4"/>
        <v>0.6</v>
      </c>
      <c r="AD36" s="137">
        <f t="shared" si="8"/>
        <v>0.3807531380753138</v>
      </c>
      <c r="AE36" s="88">
        <f>+P38+S38</f>
        <v>1112</v>
      </c>
      <c r="AF36" s="88">
        <f>+U38+X38+AA38</f>
        <v>1555</v>
      </c>
      <c r="AG36" s="88">
        <f>+AE36+AF36</f>
        <v>2667</v>
      </c>
      <c r="AH36" s="89">
        <f>+AG36-L38</f>
        <v>0</v>
      </c>
      <c r="AI36" s="84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</row>
    <row r="37" spans="1:230" s="108" customFormat="1" ht="38.25" hidden="1">
      <c r="A37" s="87" t="s">
        <v>30</v>
      </c>
      <c r="B37" s="93" t="s">
        <v>31</v>
      </c>
      <c r="C37" s="93" t="s">
        <v>63</v>
      </c>
      <c r="D37" s="93" t="s">
        <v>82</v>
      </c>
      <c r="E37" s="93" t="s">
        <v>83</v>
      </c>
      <c r="F37" s="121">
        <f t="shared" si="23"/>
        <v>103572</v>
      </c>
      <c r="G37" s="121">
        <f t="shared" si="24"/>
        <v>63431</v>
      </c>
      <c r="H37" s="96">
        <f t="shared" si="25"/>
        <v>0.61243386243386244</v>
      </c>
      <c r="I37" s="129" t="s">
        <v>66</v>
      </c>
      <c r="J37" s="123" t="s">
        <v>67</v>
      </c>
      <c r="K37" s="124" t="s">
        <v>175</v>
      </c>
      <c r="L37" s="113">
        <f t="shared" si="2"/>
        <v>103572</v>
      </c>
      <c r="M37" s="113">
        <f t="shared" si="3"/>
        <v>63431</v>
      </c>
      <c r="N37" s="96">
        <f t="shared" si="5"/>
        <v>0.61243386243386244</v>
      </c>
      <c r="O37" s="117">
        <v>5888</v>
      </c>
      <c r="P37" s="120">
        <v>5848</v>
      </c>
      <c r="Q37" s="135">
        <f t="shared" si="0"/>
        <v>0.99320652173913049</v>
      </c>
      <c r="R37" s="117">
        <v>19044</v>
      </c>
      <c r="S37" s="120">
        <v>18990</v>
      </c>
      <c r="T37" s="135">
        <f t="shared" si="1"/>
        <v>0.99716446124763702</v>
      </c>
      <c r="U37" s="117">
        <v>27506</v>
      </c>
      <c r="V37" s="120">
        <v>27506</v>
      </c>
      <c r="W37" s="158">
        <f t="shared" si="6"/>
        <v>1</v>
      </c>
      <c r="X37" s="117">
        <v>34426</v>
      </c>
      <c r="Y37" s="193">
        <v>11087</v>
      </c>
      <c r="Z37" s="156">
        <f t="shared" si="7"/>
        <v>0.32205309940161508</v>
      </c>
      <c r="AA37" s="117">
        <v>16708</v>
      </c>
      <c r="AB37" s="86"/>
      <c r="AC37" s="109">
        <f t="shared" si="4"/>
        <v>0.73023346841038861</v>
      </c>
      <c r="AD37" s="137">
        <f t="shared" si="8"/>
        <v>0.61243386243386244</v>
      </c>
      <c r="AE37" s="88">
        <f>+P39+S39</f>
        <v>226</v>
      </c>
      <c r="AF37" s="88">
        <f>+U39+X39+AA39</f>
        <v>260</v>
      </c>
      <c r="AG37" s="88">
        <f>+AE37+AF37</f>
        <v>486</v>
      </c>
      <c r="AH37" s="89">
        <f>+AG37-L39</f>
        <v>0</v>
      </c>
      <c r="AI37" s="84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</row>
    <row r="38" spans="1:230" s="108" customFormat="1" ht="38.25" hidden="1">
      <c r="A38" s="87" t="s">
        <v>30</v>
      </c>
      <c r="B38" s="93" t="s">
        <v>31</v>
      </c>
      <c r="C38" s="93" t="s">
        <v>63</v>
      </c>
      <c r="D38" s="93" t="s">
        <v>84</v>
      </c>
      <c r="E38" s="93" t="s">
        <v>85</v>
      </c>
      <c r="F38" s="265">
        <f>+L38+L39+L40+L41</f>
        <v>3523</v>
      </c>
      <c r="G38" s="265">
        <f>+M38+M39+M40+M41</f>
        <v>3072</v>
      </c>
      <c r="H38" s="254">
        <f>+G38/F38</f>
        <v>0.87198410445642915</v>
      </c>
      <c r="I38" s="126" t="s">
        <v>39</v>
      </c>
      <c r="J38" s="123" t="s">
        <v>36</v>
      </c>
      <c r="K38" s="124" t="s">
        <v>175</v>
      </c>
      <c r="L38" s="113">
        <f t="shared" si="2"/>
        <v>2667</v>
      </c>
      <c r="M38" s="113">
        <f t="shared" si="3"/>
        <v>2501</v>
      </c>
      <c r="N38" s="96">
        <f t="shared" si="5"/>
        <v>0.93775778027746537</v>
      </c>
      <c r="O38" s="117">
        <v>485</v>
      </c>
      <c r="P38" s="120">
        <v>485</v>
      </c>
      <c r="Q38" s="135">
        <f t="shared" si="0"/>
        <v>1</v>
      </c>
      <c r="R38" s="117">
        <v>627</v>
      </c>
      <c r="S38" s="120">
        <v>627</v>
      </c>
      <c r="T38" s="135">
        <f t="shared" si="1"/>
        <v>1</v>
      </c>
      <c r="U38" s="117">
        <v>776</v>
      </c>
      <c r="V38" s="120">
        <v>772</v>
      </c>
      <c r="W38" s="158">
        <f t="shared" si="6"/>
        <v>0.99484536082474229</v>
      </c>
      <c r="X38" s="117">
        <v>779</v>
      </c>
      <c r="Y38" s="193">
        <v>617</v>
      </c>
      <c r="Z38" s="156">
        <f t="shared" si="7"/>
        <v>0.79204107830551995</v>
      </c>
      <c r="AA38" s="117">
        <v>0</v>
      </c>
      <c r="AB38" s="86"/>
      <c r="AC38" s="109">
        <f t="shared" si="4"/>
        <v>0.93775778027746537</v>
      </c>
      <c r="AD38" s="137">
        <f t="shared" si="8"/>
        <v>0.93775778027746537</v>
      </c>
      <c r="AE38" s="88">
        <f>+P40+S40</f>
        <v>210</v>
      </c>
      <c r="AF38" s="88">
        <f>+U40+X40+AA40</f>
        <v>63</v>
      </c>
      <c r="AG38" s="88">
        <f>+AE38+AF38</f>
        <v>273</v>
      </c>
      <c r="AH38" s="89">
        <f>+AG38-L40</f>
        <v>0</v>
      </c>
      <c r="AI38" s="84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</row>
    <row r="39" spans="1:230" s="108" customFormat="1" ht="38.25" hidden="1">
      <c r="A39" s="87" t="s">
        <v>30</v>
      </c>
      <c r="B39" s="93" t="s">
        <v>31</v>
      </c>
      <c r="C39" s="93" t="s">
        <v>63</v>
      </c>
      <c r="D39" s="93" t="s">
        <v>84</v>
      </c>
      <c r="E39" s="93" t="s">
        <v>85</v>
      </c>
      <c r="F39" s="265"/>
      <c r="G39" s="265"/>
      <c r="H39" s="254"/>
      <c r="I39" s="129" t="s">
        <v>66</v>
      </c>
      <c r="J39" s="123" t="s">
        <v>36</v>
      </c>
      <c r="K39" s="124" t="s">
        <v>175</v>
      </c>
      <c r="L39" s="113">
        <f t="shared" si="2"/>
        <v>486</v>
      </c>
      <c r="M39" s="113">
        <f t="shared" si="3"/>
        <v>286</v>
      </c>
      <c r="N39" s="96">
        <f t="shared" si="5"/>
        <v>0.58847736625514402</v>
      </c>
      <c r="O39" s="117">
        <v>0</v>
      </c>
      <c r="P39" s="120">
        <v>0</v>
      </c>
      <c r="Q39" s="135" t="s">
        <v>49</v>
      </c>
      <c r="R39" s="117">
        <v>226</v>
      </c>
      <c r="S39" s="120">
        <v>226</v>
      </c>
      <c r="T39" s="135">
        <f t="shared" si="1"/>
        <v>1</v>
      </c>
      <c r="U39" s="117">
        <v>60</v>
      </c>
      <c r="V39" s="120">
        <v>60</v>
      </c>
      <c r="W39" s="158">
        <f t="shared" si="6"/>
        <v>1</v>
      </c>
      <c r="X39" s="117">
        <v>200</v>
      </c>
      <c r="Y39" s="193">
        <v>0</v>
      </c>
      <c r="Z39" s="156">
        <f t="shared" si="7"/>
        <v>0</v>
      </c>
      <c r="AA39" s="117">
        <v>0</v>
      </c>
      <c r="AB39" s="86"/>
      <c r="AC39" s="109">
        <f t="shared" si="4"/>
        <v>0.58847736625514402</v>
      </c>
      <c r="AD39" s="137">
        <f t="shared" si="8"/>
        <v>0.58847736625514402</v>
      </c>
      <c r="AE39" s="88">
        <f>+P41+S41</f>
        <v>44</v>
      </c>
      <c r="AF39" s="88">
        <f>+U41+X41+AA41</f>
        <v>30</v>
      </c>
      <c r="AG39" s="88">
        <f>+AE39+AF39</f>
        <v>74</v>
      </c>
      <c r="AH39" s="89">
        <f>+AG39-L41</f>
        <v>-23</v>
      </c>
      <c r="AI39" s="84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</row>
    <row r="40" spans="1:230" s="108" customFormat="1" ht="38.25" hidden="1">
      <c r="A40" s="87" t="s">
        <v>30</v>
      </c>
      <c r="B40" s="93" t="s">
        <v>31</v>
      </c>
      <c r="C40" s="93" t="s">
        <v>63</v>
      </c>
      <c r="D40" s="93" t="s">
        <v>84</v>
      </c>
      <c r="E40" s="93" t="s">
        <v>85</v>
      </c>
      <c r="F40" s="265"/>
      <c r="G40" s="265"/>
      <c r="H40" s="265"/>
      <c r="I40" s="128" t="s">
        <v>60</v>
      </c>
      <c r="J40" s="123" t="s">
        <v>36</v>
      </c>
      <c r="K40" s="124" t="s">
        <v>175</v>
      </c>
      <c r="L40" s="113">
        <f t="shared" si="2"/>
        <v>273</v>
      </c>
      <c r="M40" s="113">
        <f t="shared" si="3"/>
        <v>231</v>
      </c>
      <c r="N40" s="96">
        <f t="shared" si="5"/>
        <v>0.84615384615384615</v>
      </c>
      <c r="O40" s="117">
        <v>0</v>
      </c>
      <c r="P40" s="120">
        <v>0</v>
      </c>
      <c r="Q40" s="135" t="s">
        <v>49</v>
      </c>
      <c r="R40" s="117">
        <v>210</v>
      </c>
      <c r="S40" s="120">
        <v>210</v>
      </c>
      <c r="T40" s="135">
        <f t="shared" si="1"/>
        <v>1</v>
      </c>
      <c r="U40" s="117">
        <v>21</v>
      </c>
      <c r="V40" s="120">
        <v>21</v>
      </c>
      <c r="W40" s="158">
        <f t="shared" si="6"/>
        <v>1</v>
      </c>
      <c r="X40" s="117">
        <v>42</v>
      </c>
      <c r="Y40" s="193">
        <v>0</v>
      </c>
      <c r="Z40" s="156">
        <f t="shared" si="7"/>
        <v>0</v>
      </c>
      <c r="AA40" s="117">
        <v>0</v>
      </c>
      <c r="AB40" s="86"/>
      <c r="AC40" s="109">
        <f t="shared" si="4"/>
        <v>0.84615384615384615</v>
      </c>
      <c r="AD40" s="137">
        <f t="shared" si="8"/>
        <v>0.84615384615384615</v>
      </c>
      <c r="AE40" s="88">
        <f>+S42</f>
        <v>247</v>
      </c>
      <c r="AF40" s="88">
        <f>+AA42</f>
        <v>103</v>
      </c>
      <c r="AG40" s="65"/>
      <c r="AH40" s="91">
        <f>+AF40-AE40</f>
        <v>-144</v>
      </c>
      <c r="AI40" s="84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</row>
    <row r="41" spans="1:230" s="108" customFormat="1" ht="38.25" hidden="1">
      <c r="A41" s="87" t="s">
        <v>30</v>
      </c>
      <c r="B41" s="93" t="s">
        <v>31</v>
      </c>
      <c r="C41" s="93" t="s">
        <v>63</v>
      </c>
      <c r="D41" s="93" t="s">
        <v>84</v>
      </c>
      <c r="E41" s="93" t="s">
        <v>85</v>
      </c>
      <c r="F41" s="265"/>
      <c r="G41" s="265"/>
      <c r="H41" s="254"/>
      <c r="I41" s="131" t="s">
        <v>75</v>
      </c>
      <c r="J41" s="123" t="s">
        <v>36</v>
      </c>
      <c r="K41" s="124" t="s">
        <v>175</v>
      </c>
      <c r="L41" s="113">
        <f t="shared" si="2"/>
        <v>97</v>
      </c>
      <c r="M41" s="113">
        <f t="shared" si="3"/>
        <v>54</v>
      </c>
      <c r="N41" s="96">
        <f t="shared" si="5"/>
        <v>0.55670103092783507</v>
      </c>
      <c r="O41" s="117">
        <v>19</v>
      </c>
      <c r="P41" s="120">
        <v>19</v>
      </c>
      <c r="Q41" s="135">
        <f t="shared" si="0"/>
        <v>1</v>
      </c>
      <c r="R41" s="117">
        <v>48</v>
      </c>
      <c r="S41" s="120">
        <v>25</v>
      </c>
      <c r="T41" s="135">
        <f t="shared" si="1"/>
        <v>0.52083333333333337</v>
      </c>
      <c r="U41" s="117">
        <v>10</v>
      </c>
      <c r="V41" s="120">
        <v>10</v>
      </c>
      <c r="W41" s="158">
        <f t="shared" si="6"/>
        <v>1</v>
      </c>
      <c r="X41" s="117">
        <v>20</v>
      </c>
      <c r="Y41" s="193">
        <v>0</v>
      </c>
      <c r="Z41" s="156">
        <f t="shared" si="7"/>
        <v>0</v>
      </c>
      <c r="AA41" s="117">
        <v>0</v>
      </c>
      <c r="AB41" s="86"/>
      <c r="AC41" s="109">
        <f t="shared" si="4"/>
        <v>0.55670103092783507</v>
      </c>
      <c r="AD41" s="137">
        <f t="shared" si="8"/>
        <v>0.55670103092783507</v>
      </c>
      <c r="AE41" s="65"/>
      <c r="AF41" s="65"/>
      <c r="AG41" s="65"/>
      <c r="AH41" s="66"/>
      <c r="AI41" s="84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</row>
    <row r="42" spans="1:230" s="108" customFormat="1" ht="38.25">
      <c r="A42" s="87" t="s">
        <v>30</v>
      </c>
      <c r="B42" s="93" t="s">
        <v>31</v>
      </c>
      <c r="C42" s="93" t="s">
        <v>86</v>
      </c>
      <c r="D42" s="93" t="s">
        <v>87</v>
      </c>
      <c r="E42" s="93" t="s">
        <v>88</v>
      </c>
      <c r="F42" s="121">
        <f t="shared" ref="F42" si="26">+L42</f>
        <v>1393</v>
      </c>
      <c r="G42" s="121">
        <f t="shared" ref="G42" si="27">+M42</f>
        <v>1288</v>
      </c>
      <c r="H42" s="96">
        <f t="shared" ref="H42" si="28">+G42/F42</f>
        <v>0.92462311557788945</v>
      </c>
      <c r="I42" s="122" t="s">
        <v>35</v>
      </c>
      <c r="J42" s="123" t="s">
        <v>42</v>
      </c>
      <c r="K42" s="124" t="s">
        <v>175</v>
      </c>
      <c r="L42" s="113">
        <f>+O42+R42+U42+X42+AA42</f>
        <v>1393</v>
      </c>
      <c r="M42" s="113">
        <f t="shared" si="3"/>
        <v>1288</v>
      </c>
      <c r="N42" s="96">
        <f t="shared" si="5"/>
        <v>0.92462311557788945</v>
      </c>
      <c r="O42" s="117">
        <v>353</v>
      </c>
      <c r="P42" s="120">
        <v>353</v>
      </c>
      <c r="Q42" s="135">
        <f t="shared" si="0"/>
        <v>1</v>
      </c>
      <c r="R42" s="117">
        <v>249</v>
      </c>
      <c r="S42" s="120">
        <v>247</v>
      </c>
      <c r="T42" s="135">
        <f t="shared" si="1"/>
        <v>0.99196787148594379</v>
      </c>
      <c r="U42" s="117">
        <v>428</v>
      </c>
      <c r="V42" s="120">
        <v>428</v>
      </c>
      <c r="W42" s="158">
        <f t="shared" si="6"/>
        <v>1</v>
      </c>
      <c r="X42" s="117">
        <v>260</v>
      </c>
      <c r="Y42" s="193">
        <v>260</v>
      </c>
      <c r="Z42" s="156">
        <f t="shared" si="7"/>
        <v>1</v>
      </c>
      <c r="AA42" s="117">
        <v>103</v>
      </c>
      <c r="AB42" s="86"/>
      <c r="AC42" s="109">
        <f t="shared" si="4"/>
        <v>0.99844961240310082</v>
      </c>
      <c r="AD42" s="137">
        <f t="shared" si="8"/>
        <v>0.92462311557788945</v>
      </c>
      <c r="AE42" s="88">
        <f>+P44+S44</f>
        <v>4069</v>
      </c>
      <c r="AF42" s="88">
        <f>+U44+X44+AA44</f>
        <v>6873</v>
      </c>
      <c r="AG42" s="88">
        <f>+AE42+AF42</f>
        <v>10942</v>
      </c>
      <c r="AH42" s="89">
        <f>+AG42-L44</f>
        <v>-209</v>
      </c>
      <c r="AI42" s="84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</row>
    <row r="43" spans="1:230" s="108" customFormat="1" ht="38.25">
      <c r="A43" s="87" t="s">
        <v>30</v>
      </c>
      <c r="B43" s="93" t="s">
        <v>31</v>
      </c>
      <c r="C43" s="93" t="s">
        <v>86</v>
      </c>
      <c r="D43" s="93" t="s">
        <v>89</v>
      </c>
      <c r="E43" s="93" t="s">
        <v>90</v>
      </c>
      <c r="F43" s="265">
        <f>+L43+L44</f>
        <v>11410</v>
      </c>
      <c r="G43" s="265">
        <f>+M43+M44</f>
        <v>6318</v>
      </c>
      <c r="H43" s="254">
        <f>+G43/F43</f>
        <v>0.55372480280455738</v>
      </c>
      <c r="I43" s="122" t="s">
        <v>35</v>
      </c>
      <c r="J43" s="123" t="s">
        <v>67</v>
      </c>
      <c r="K43" s="124" t="s">
        <v>175</v>
      </c>
      <c r="L43" s="113">
        <f t="shared" si="2"/>
        <v>259</v>
      </c>
      <c r="M43" s="113">
        <f t="shared" si="3"/>
        <v>193</v>
      </c>
      <c r="N43" s="96">
        <f t="shared" si="5"/>
        <v>0.74517374517374513</v>
      </c>
      <c r="O43" s="117">
        <v>0</v>
      </c>
      <c r="P43" s="120">
        <v>0</v>
      </c>
      <c r="Q43" s="135" t="s">
        <v>49</v>
      </c>
      <c r="R43" s="117">
        <v>90</v>
      </c>
      <c r="S43" s="120">
        <v>90</v>
      </c>
      <c r="T43" s="135">
        <f t="shared" si="1"/>
        <v>1</v>
      </c>
      <c r="U43" s="117">
        <v>29</v>
      </c>
      <c r="V43" s="120">
        <v>29</v>
      </c>
      <c r="W43" s="158">
        <f t="shared" si="6"/>
        <v>1</v>
      </c>
      <c r="X43" s="117">
        <v>74</v>
      </c>
      <c r="Y43" s="193">
        <v>74</v>
      </c>
      <c r="Z43" s="156">
        <f t="shared" si="7"/>
        <v>1</v>
      </c>
      <c r="AA43" s="117">
        <v>66</v>
      </c>
      <c r="AB43" s="86"/>
      <c r="AC43" s="109">
        <f t="shared" si="4"/>
        <v>1</v>
      </c>
      <c r="AD43" s="137">
        <f t="shared" si="8"/>
        <v>0.74517374517374513</v>
      </c>
      <c r="AE43" s="88">
        <f>+S45</f>
        <v>159</v>
      </c>
      <c r="AF43" s="88">
        <f>+AA45</f>
        <v>88</v>
      </c>
      <c r="AG43" s="65"/>
      <c r="AH43" s="91">
        <f>+AF43-AE43</f>
        <v>-71</v>
      </c>
      <c r="AI43" s="84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</row>
    <row r="44" spans="1:230" s="108" customFormat="1" ht="38.25" hidden="1">
      <c r="A44" s="87" t="s">
        <v>30</v>
      </c>
      <c r="B44" s="93" t="s">
        <v>31</v>
      </c>
      <c r="C44" s="93" t="s">
        <v>86</v>
      </c>
      <c r="D44" s="93" t="s">
        <v>89</v>
      </c>
      <c r="E44" s="93" t="s">
        <v>90</v>
      </c>
      <c r="F44" s="267"/>
      <c r="G44" s="267"/>
      <c r="H44" s="268"/>
      <c r="I44" s="126" t="s">
        <v>39</v>
      </c>
      <c r="J44" s="123" t="s">
        <v>36</v>
      </c>
      <c r="K44" s="124" t="s">
        <v>175</v>
      </c>
      <c r="L44" s="113">
        <f t="shared" si="2"/>
        <v>11151</v>
      </c>
      <c r="M44" s="113">
        <f t="shared" si="3"/>
        <v>6125</v>
      </c>
      <c r="N44" s="96">
        <f t="shared" si="5"/>
        <v>0.54927809165097297</v>
      </c>
      <c r="O44" s="117">
        <v>2106</v>
      </c>
      <c r="P44" s="120">
        <v>1897</v>
      </c>
      <c r="Q44" s="135">
        <f t="shared" si="0"/>
        <v>0.90075973409306742</v>
      </c>
      <c r="R44" s="117">
        <v>2172</v>
      </c>
      <c r="S44" s="120">
        <v>2172</v>
      </c>
      <c r="T44" s="135">
        <f t="shared" si="1"/>
        <v>1</v>
      </c>
      <c r="U44" s="117">
        <v>1573</v>
      </c>
      <c r="V44" s="120">
        <v>1573</v>
      </c>
      <c r="W44" s="158">
        <f t="shared" si="6"/>
        <v>1</v>
      </c>
      <c r="X44" s="117">
        <v>1800</v>
      </c>
      <c r="Y44" s="193">
        <v>483</v>
      </c>
      <c r="Z44" s="156">
        <f t="shared" si="7"/>
        <v>0.26833333333333331</v>
      </c>
      <c r="AA44" s="117">
        <v>3500</v>
      </c>
      <c r="AB44" s="86"/>
      <c r="AC44" s="109">
        <f t="shared" si="4"/>
        <v>0.80054894784995423</v>
      </c>
      <c r="AD44" s="137">
        <f t="shared" si="8"/>
        <v>0.54927809165097297</v>
      </c>
      <c r="AE44" s="71">
        <f>+S46</f>
        <v>1366</v>
      </c>
      <c r="AF44" s="71">
        <f>+AA46</f>
        <v>7260</v>
      </c>
      <c r="AG44" s="73"/>
      <c r="AH44" s="74">
        <f>+AF44-AE44</f>
        <v>5894</v>
      </c>
      <c r="AI44" s="84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</row>
    <row r="45" spans="1:230" s="108" customFormat="1" ht="38.25">
      <c r="A45" s="87" t="s">
        <v>30</v>
      </c>
      <c r="B45" s="93" t="s">
        <v>31</v>
      </c>
      <c r="C45" s="93" t="s">
        <v>86</v>
      </c>
      <c r="D45" s="93" t="s">
        <v>91</v>
      </c>
      <c r="E45" s="93" t="s">
        <v>92</v>
      </c>
      <c r="F45" s="121">
        <f t="shared" ref="F45:F46" si="29">+L45</f>
        <v>822</v>
      </c>
      <c r="G45" s="121">
        <f t="shared" ref="G45:G46" si="30">+M45</f>
        <v>729</v>
      </c>
      <c r="H45" s="96">
        <f t="shared" ref="H45:H46" si="31">+G45/F45</f>
        <v>0.88686131386861311</v>
      </c>
      <c r="I45" s="122" t="s">
        <v>35</v>
      </c>
      <c r="J45" s="123" t="s">
        <v>42</v>
      </c>
      <c r="K45" s="124" t="s">
        <v>175</v>
      </c>
      <c r="L45" s="113">
        <f t="shared" si="2"/>
        <v>822</v>
      </c>
      <c r="M45" s="113">
        <f t="shared" si="3"/>
        <v>729</v>
      </c>
      <c r="N45" s="96">
        <f t="shared" si="5"/>
        <v>0.88686131386861311</v>
      </c>
      <c r="O45" s="117">
        <v>43</v>
      </c>
      <c r="P45" s="120">
        <v>43</v>
      </c>
      <c r="Q45" s="135">
        <f t="shared" si="0"/>
        <v>1</v>
      </c>
      <c r="R45" s="117">
        <v>164</v>
      </c>
      <c r="S45" s="120">
        <v>159</v>
      </c>
      <c r="T45" s="135">
        <f t="shared" si="1"/>
        <v>0.96951219512195119</v>
      </c>
      <c r="U45" s="117">
        <v>267</v>
      </c>
      <c r="V45" s="120">
        <v>267</v>
      </c>
      <c r="W45" s="158">
        <f t="shared" si="6"/>
        <v>1</v>
      </c>
      <c r="X45" s="117">
        <v>260</v>
      </c>
      <c r="Y45" s="193">
        <v>260</v>
      </c>
      <c r="Z45" s="156">
        <f t="shared" si="7"/>
        <v>1</v>
      </c>
      <c r="AA45" s="117">
        <v>88</v>
      </c>
      <c r="AB45" s="86"/>
      <c r="AC45" s="109">
        <f t="shared" si="4"/>
        <v>0.99318801089918252</v>
      </c>
      <c r="AD45" s="137">
        <f t="shared" si="8"/>
        <v>0.88686131386861311</v>
      </c>
      <c r="AE45" s="71">
        <f>+P48+S48</f>
        <v>10824</v>
      </c>
      <c r="AF45" s="71">
        <f>+U48+X48+AA48</f>
        <v>451591</v>
      </c>
      <c r="AG45" s="71">
        <f>+AE45+AF45</f>
        <v>462415</v>
      </c>
      <c r="AH45" s="72">
        <f>+AG45-L48</f>
        <v>-176</v>
      </c>
      <c r="AI45" s="84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</row>
    <row r="46" spans="1:230" s="108" customFormat="1" ht="38.25" hidden="1">
      <c r="A46" s="87" t="s">
        <v>30</v>
      </c>
      <c r="B46" s="93" t="s">
        <v>31</v>
      </c>
      <c r="C46" s="93" t="s">
        <v>86</v>
      </c>
      <c r="D46" s="93" t="s">
        <v>93</v>
      </c>
      <c r="E46" s="93" t="s">
        <v>94</v>
      </c>
      <c r="F46" s="121">
        <f t="shared" si="29"/>
        <v>16164</v>
      </c>
      <c r="G46" s="121">
        <f t="shared" si="30"/>
        <v>8354</v>
      </c>
      <c r="H46" s="96">
        <f t="shared" si="31"/>
        <v>0.51682751794110371</v>
      </c>
      <c r="I46" s="128" t="s">
        <v>60</v>
      </c>
      <c r="J46" s="123" t="s">
        <v>42</v>
      </c>
      <c r="K46" s="124" t="s">
        <v>175</v>
      </c>
      <c r="L46" s="113">
        <f t="shared" si="2"/>
        <v>16164</v>
      </c>
      <c r="M46" s="113">
        <f t="shared" si="3"/>
        <v>8354</v>
      </c>
      <c r="N46" s="96">
        <f t="shared" si="5"/>
        <v>0.51682751794110371</v>
      </c>
      <c r="O46" s="117">
        <v>3208</v>
      </c>
      <c r="P46" s="120">
        <v>2668</v>
      </c>
      <c r="Q46" s="135">
        <f t="shared" si="0"/>
        <v>0.83167082294264338</v>
      </c>
      <c r="R46" s="117">
        <v>1366</v>
      </c>
      <c r="S46" s="120">
        <v>1366</v>
      </c>
      <c r="T46" s="135">
        <f t="shared" si="1"/>
        <v>1</v>
      </c>
      <c r="U46" s="117">
        <v>2137</v>
      </c>
      <c r="V46" s="120">
        <v>2137</v>
      </c>
      <c r="W46" s="158">
        <f t="shared" si="6"/>
        <v>1</v>
      </c>
      <c r="X46" s="117">
        <v>2193</v>
      </c>
      <c r="Y46" s="193">
        <v>2183</v>
      </c>
      <c r="Z46" s="156">
        <f t="shared" si="7"/>
        <v>0.99544003647970813</v>
      </c>
      <c r="AA46" s="117">
        <v>7260</v>
      </c>
      <c r="AB46" s="86"/>
      <c r="AC46" s="109">
        <f t="shared" si="4"/>
        <v>0.93823000898472597</v>
      </c>
      <c r="AD46" s="137">
        <f t="shared" si="8"/>
        <v>0.51682751794110371</v>
      </c>
      <c r="AE46" s="71">
        <f>+P50+S50</f>
        <v>11419</v>
      </c>
      <c r="AF46" s="71">
        <f>+U50+X50+AA50</f>
        <v>14710</v>
      </c>
      <c r="AG46" s="71">
        <f>+AE46+AF46</f>
        <v>26129</v>
      </c>
      <c r="AH46" s="72">
        <f>+AG46-L50</f>
        <v>0</v>
      </c>
      <c r="AI46" s="84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</row>
    <row r="47" spans="1:230" s="108" customFormat="1" ht="51">
      <c r="A47" s="87" t="s">
        <v>95</v>
      </c>
      <c r="B47" s="93" t="s">
        <v>96</v>
      </c>
      <c r="C47" s="93" t="s">
        <v>97</v>
      </c>
      <c r="D47" s="93" t="s">
        <v>182</v>
      </c>
      <c r="E47" s="93" t="s">
        <v>98</v>
      </c>
      <c r="F47" s="269">
        <f>+L48+L50+L49</f>
        <v>666720</v>
      </c>
      <c r="G47" s="269">
        <f>+M48+M50+M49</f>
        <v>252253</v>
      </c>
      <c r="H47" s="251">
        <f>+G47/F47</f>
        <v>0.37834923206143506</v>
      </c>
      <c r="I47" s="122" t="s">
        <v>35</v>
      </c>
      <c r="J47" s="123" t="s">
        <v>36</v>
      </c>
      <c r="K47" s="124" t="s">
        <v>175</v>
      </c>
      <c r="L47" s="113">
        <f>+X47+AA47</f>
        <v>0</v>
      </c>
      <c r="M47" s="113">
        <f t="shared" si="3"/>
        <v>0</v>
      </c>
      <c r="N47" s="96" t="e">
        <f t="shared" si="5"/>
        <v>#DIV/0!</v>
      </c>
      <c r="O47" s="117">
        <v>0</v>
      </c>
      <c r="P47" s="120">
        <v>0</v>
      </c>
      <c r="Q47" s="135" t="e">
        <f t="shared" si="0"/>
        <v>#DIV/0!</v>
      </c>
      <c r="R47" s="117">
        <v>0</v>
      </c>
      <c r="S47" s="120">
        <v>0</v>
      </c>
      <c r="T47" s="135" t="e">
        <f t="shared" si="1"/>
        <v>#DIV/0!</v>
      </c>
      <c r="U47" s="117">
        <v>0</v>
      </c>
      <c r="V47" s="120">
        <v>0</v>
      </c>
      <c r="W47" s="158" t="e">
        <f t="shared" si="6"/>
        <v>#DIV/0!</v>
      </c>
      <c r="X47" s="117">
        <v>0</v>
      </c>
      <c r="Y47" s="193">
        <v>0</v>
      </c>
      <c r="Z47" s="156" t="s">
        <v>49</v>
      </c>
      <c r="AA47" s="117">
        <v>0</v>
      </c>
      <c r="AB47" s="86"/>
      <c r="AC47" s="109" t="e">
        <f t="shared" si="4"/>
        <v>#DIV/0!</v>
      </c>
      <c r="AD47" s="216" t="e">
        <f>+(P47+S47+V47+Y47+AB47)/(O47+R47+U47+X47+AA47)</f>
        <v>#DIV/0!</v>
      </c>
      <c r="AE47" s="65">
        <f>+P52+S52</f>
        <v>33760</v>
      </c>
      <c r="AF47" s="65">
        <f>+U52+X52+AA52</f>
        <v>77264</v>
      </c>
      <c r="AG47" s="65">
        <f>+AE47+AF47</f>
        <v>111024</v>
      </c>
      <c r="AH47" s="66">
        <f>+AG47-L52</f>
        <v>-5961</v>
      </c>
      <c r="AI47" s="84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</row>
    <row r="48" spans="1:230" s="108" customFormat="1" ht="51" hidden="1">
      <c r="A48" s="87" t="s">
        <v>95</v>
      </c>
      <c r="B48" s="93" t="s">
        <v>96</v>
      </c>
      <c r="C48" s="93" t="s">
        <v>97</v>
      </c>
      <c r="D48" s="93" t="s">
        <v>182</v>
      </c>
      <c r="E48" s="93" t="s">
        <v>98</v>
      </c>
      <c r="F48" s="270"/>
      <c r="G48" s="270"/>
      <c r="H48" s="252"/>
      <c r="I48" s="129" t="s">
        <v>66</v>
      </c>
      <c r="J48" s="123" t="s">
        <v>36</v>
      </c>
      <c r="K48" s="124" t="s">
        <v>175</v>
      </c>
      <c r="L48" s="113">
        <f t="shared" si="2"/>
        <v>462591</v>
      </c>
      <c r="M48" s="113">
        <f t="shared" si="3"/>
        <v>214732</v>
      </c>
      <c r="N48" s="96">
        <f t="shared" si="5"/>
        <v>0.46419407208527619</v>
      </c>
      <c r="O48" s="117">
        <v>11000</v>
      </c>
      <c r="P48" s="120">
        <v>10824</v>
      </c>
      <c r="Q48" s="135">
        <f t="shared" si="0"/>
        <v>0.98399999999999999</v>
      </c>
      <c r="R48" s="117">
        <v>0</v>
      </c>
      <c r="S48" s="120">
        <v>0</v>
      </c>
      <c r="T48" s="135" t="s">
        <v>49</v>
      </c>
      <c r="U48" s="117">
        <v>128750</v>
      </c>
      <c r="V48" s="120">
        <v>121620</v>
      </c>
      <c r="W48" s="158">
        <f t="shared" si="6"/>
        <v>0.94462135922330093</v>
      </c>
      <c r="X48" s="117">
        <v>322841</v>
      </c>
      <c r="Y48" s="193">
        <v>82288</v>
      </c>
      <c r="Z48" s="156">
        <f t="shared" si="7"/>
        <v>0.25488708063721771</v>
      </c>
      <c r="AA48" s="117">
        <v>0</v>
      </c>
      <c r="AB48" s="86"/>
      <c r="AC48" s="109">
        <f t="shared" si="4"/>
        <v>0.46419407208527619</v>
      </c>
      <c r="AD48" s="137">
        <f t="shared" si="8"/>
        <v>0.46419407208527619</v>
      </c>
      <c r="AE48" s="65"/>
      <c r="AF48" s="65"/>
      <c r="AG48" s="65"/>
      <c r="AH48" s="66"/>
      <c r="AI48" s="84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</row>
    <row r="49" spans="1:230" s="108" customFormat="1" ht="51" hidden="1">
      <c r="A49" s="87" t="s">
        <v>95</v>
      </c>
      <c r="B49" s="93" t="s">
        <v>96</v>
      </c>
      <c r="C49" s="93" t="s">
        <v>97</v>
      </c>
      <c r="D49" s="93" t="s">
        <v>182</v>
      </c>
      <c r="E49" s="93" t="s">
        <v>98</v>
      </c>
      <c r="F49" s="270"/>
      <c r="G49" s="270"/>
      <c r="H49" s="252"/>
      <c r="I49" s="127" t="s">
        <v>59</v>
      </c>
      <c r="J49" s="123" t="s">
        <v>42</v>
      </c>
      <c r="K49" s="124" t="s">
        <v>175</v>
      </c>
      <c r="L49" s="113">
        <f t="shared" si="2"/>
        <v>178000</v>
      </c>
      <c r="M49" s="113">
        <f t="shared" si="3"/>
        <v>14736</v>
      </c>
      <c r="N49" s="96">
        <f t="shared" si="5"/>
        <v>8.2786516853932582E-2</v>
      </c>
      <c r="O49" s="117">
        <v>0</v>
      </c>
      <c r="P49" s="120">
        <v>0</v>
      </c>
      <c r="Q49" s="135" t="s">
        <v>49</v>
      </c>
      <c r="R49" s="117">
        <v>0</v>
      </c>
      <c r="S49" s="120">
        <v>0</v>
      </c>
      <c r="T49" s="135" t="s">
        <v>49</v>
      </c>
      <c r="U49" s="117">
        <v>0</v>
      </c>
      <c r="V49" s="120">
        <v>0</v>
      </c>
      <c r="W49" s="158" t="s">
        <v>49</v>
      </c>
      <c r="X49" s="117">
        <v>178000</v>
      </c>
      <c r="Y49" s="193">
        <v>14736</v>
      </c>
      <c r="Z49" s="156">
        <f t="shared" si="7"/>
        <v>8.2786516853932582E-2</v>
      </c>
      <c r="AA49" s="117">
        <v>0</v>
      </c>
      <c r="AB49" s="86"/>
      <c r="AC49" s="109">
        <f t="shared" si="4"/>
        <v>8.2786516853932582E-2</v>
      </c>
      <c r="AD49" s="137">
        <f t="shared" si="8"/>
        <v>8.2786516853932582E-2</v>
      </c>
      <c r="AE49" s="88">
        <f t="shared" ref="AE49:AE60" si="32">+P54+S54</f>
        <v>630</v>
      </c>
      <c r="AF49" s="88">
        <f t="shared" ref="AF49:AF60" si="33">+U54+X54+AA54</f>
        <v>1795</v>
      </c>
      <c r="AG49" s="88">
        <f t="shared" ref="AG49:AG60" si="34">+AE49+AF49</f>
        <v>2425</v>
      </c>
      <c r="AH49" s="89">
        <f t="shared" ref="AH49:AH60" si="35">+AG49-L54</f>
        <v>-15368</v>
      </c>
      <c r="AI49" s="84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</row>
    <row r="50" spans="1:230" s="108" customFormat="1" ht="51" hidden="1">
      <c r="A50" s="87" t="s">
        <v>95</v>
      </c>
      <c r="B50" s="93" t="s">
        <v>96</v>
      </c>
      <c r="C50" s="93" t="s">
        <v>97</v>
      </c>
      <c r="D50" s="93" t="s">
        <v>182</v>
      </c>
      <c r="E50" s="93" t="s">
        <v>98</v>
      </c>
      <c r="F50" s="271"/>
      <c r="G50" s="271"/>
      <c r="H50" s="253"/>
      <c r="I50" s="126" t="s">
        <v>39</v>
      </c>
      <c r="J50" s="123" t="s">
        <v>36</v>
      </c>
      <c r="K50" s="124" t="s">
        <v>175</v>
      </c>
      <c r="L50" s="113">
        <f t="shared" si="2"/>
        <v>26129</v>
      </c>
      <c r="M50" s="113">
        <f t="shared" si="3"/>
        <v>22785</v>
      </c>
      <c r="N50" s="96">
        <f t="shared" si="5"/>
        <v>0.87201959508591986</v>
      </c>
      <c r="O50" s="117">
        <v>10342</v>
      </c>
      <c r="P50" s="120">
        <v>10342</v>
      </c>
      <c r="Q50" s="135">
        <f t="shared" si="0"/>
        <v>1</v>
      </c>
      <c r="R50" s="117">
        <v>1077</v>
      </c>
      <c r="S50" s="120">
        <v>1077</v>
      </c>
      <c r="T50" s="135">
        <f t="shared" si="1"/>
        <v>1</v>
      </c>
      <c r="U50" s="117">
        <v>11491</v>
      </c>
      <c r="V50" s="120">
        <v>10845</v>
      </c>
      <c r="W50" s="158">
        <f t="shared" si="6"/>
        <v>0.94378209033156379</v>
      </c>
      <c r="X50" s="117">
        <v>3219</v>
      </c>
      <c r="Y50" s="193">
        <v>521</v>
      </c>
      <c r="Z50" s="156">
        <f t="shared" si="7"/>
        <v>0.1618515066790929</v>
      </c>
      <c r="AA50" s="117">
        <v>0</v>
      </c>
      <c r="AB50" s="86"/>
      <c r="AC50" s="109">
        <f t="shared" si="4"/>
        <v>0.87201959508591986</v>
      </c>
      <c r="AD50" s="137">
        <f t="shared" si="8"/>
        <v>0.87201959508591986</v>
      </c>
      <c r="AE50" s="88">
        <f t="shared" si="32"/>
        <v>2077</v>
      </c>
      <c r="AF50" s="88">
        <f t="shared" si="33"/>
        <v>1102</v>
      </c>
      <c r="AG50" s="88">
        <f t="shared" si="34"/>
        <v>3179</v>
      </c>
      <c r="AH50" s="89">
        <f t="shared" si="35"/>
        <v>-1884</v>
      </c>
      <c r="AI50" s="84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</row>
    <row r="51" spans="1:230" s="108" customFormat="1" ht="51">
      <c r="A51" s="87" t="s">
        <v>95</v>
      </c>
      <c r="B51" s="93" t="s">
        <v>96</v>
      </c>
      <c r="C51" s="93" t="s">
        <v>97</v>
      </c>
      <c r="D51" s="93" t="s">
        <v>159</v>
      </c>
      <c r="E51" s="93" t="s">
        <v>100</v>
      </c>
      <c r="F51" s="265">
        <f>+L51+L52+L53+L54+L55</f>
        <v>803733</v>
      </c>
      <c r="G51" s="265">
        <f>+M51+M52+M53+M54+M55</f>
        <v>449147</v>
      </c>
      <c r="H51" s="254">
        <f>+G51/F51</f>
        <v>0.55882612758216965</v>
      </c>
      <c r="I51" s="122" t="s">
        <v>35</v>
      </c>
      <c r="J51" s="123" t="s">
        <v>36</v>
      </c>
      <c r="K51" s="124" t="s">
        <v>175</v>
      </c>
      <c r="L51" s="113">
        <f t="shared" si="2"/>
        <v>219872</v>
      </c>
      <c r="M51" s="113">
        <f t="shared" si="3"/>
        <v>109713</v>
      </c>
      <c r="N51" s="96">
        <f t="shared" si="5"/>
        <v>0.49898577354096929</v>
      </c>
      <c r="O51" s="117">
        <v>8773</v>
      </c>
      <c r="P51" s="120">
        <v>6858</v>
      </c>
      <c r="Q51" s="135">
        <f t="shared" si="0"/>
        <v>0.78171663057107033</v>
      </c>
      <c r="R51" s="117">
        <v>13857</v>
      </c>
      <c r="S51" s="120">
        <v>12992</v>
      </c>
      <c r="T51" s="135">
        <f t="shared" si="1"/>
        <v>0.93757667604820671</v>
      </c>
      <c r="U51" s="117">
        <v>63115</v>
      </c>
      <c r="V51" s="120">
        <v>60584</v>
      </c>
      <c r="W51" s="158">
        <f t="shared" si="6"/>
        <v>0.95989859779767095</v>
      </c>
      <c r="X51" s="117">
        <v>124807</v>
      </c>
      <c r="Y51" s="193">
        <v>29279</v>
      </c>
      <c r="Z51" s="156">
        <f t="shared" si="7"/>
        <v>0.23459421346559087</v>
      </c>
      <c r="AA51" s="117">
        <v>9320</v>
      </c>
      <c r="AB51" s="86"/>
      <c r="AC51" s="109">
        <f t="shared" si="4"/>
        <v>0.52107317907215323</v>
      </c>
      <c r="AD51" s="137">
        <f t="shared" si="8"/>
        <v>0.49898577354096929</v>
      </c>
      <c r="AE51" s="88">
        <f t="shared" si="32"/>
        <v>267</v>
      </c>
      <c r="AF51" s="88">
        <f t="shared" si="33"/>
        <v>3266</v>
      </c>
      <c r="AG51" s="88">
        <f t="shared" si="34"/>
        <v>3533</v>
      </c>
      <c r="AH51" s="89">
        <f t="shared" si="35"/>
        <v>-4918</v>
      </c>
      <c r="AI51" s="84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</row>
    <row r="52" spans="1:230" s="108" customFormat="1" ht="51" hidden="1">
      <c r="A52" s="87" t="s">
        <v>95</v>
      </c>
      <c r="B52" s="93" t="s">
        <v>96</v>
      </c>
      <c r="C52" s="93" t="s">
        <v>97</v>
      </c>
      <c r="D52" s="93" t="s">
        <v>159</v>
      </c>
      <c r="E52" s="93" t="s">
        <v>100</v>
      </c>
      <c r="F52" s="265"/>
      <c r="G52" s="265"/>
      <c r="H52" s="254"/>
      <c r="I52" s="126" t="s">
        <v>39</v>
      </c>
      <c r="J52" s="123" t="s">
        <v>67</v>
      </c>
      <c r="K52" s="124" t="s">
        <v>175</v>
      </c>
      <c r="L52" s="113">
        <f t="shared" si="2"/>
        <v>116985</v>
      </c>
      <c r="M52" s="113">
        <f t="shared" si="3"/>
        <v>66496</v>
      </c>
      <c r="N52" s="96">
        <f t="shared" si="5"/>
        <v>0.56841475402829422</v>
      </c>
      <c r="O52" s="117">
        <v>19099</v>
      </c>
      <c r="P52" s="120">
        <v>14117</v>
      </c>
      <c r="Q52" s="135">
        <f t="shared" si="0"/>
        <v>0.7391486465259961</v>
      </c>
      <c r="R52" s="117">
        <v>20622</v>
      </c>
      <c r="S52" s="120">
        <v>19643</v>
      </c>
      <c r="T52" s="135">
        <f t="shared" si="1"/>
        <v>0.95252642808650956</v>
      </c>
      <c r="U52" s="117">
        <v>23356</v>
      </c>
      <c r="V52" s="120">
        <v>23081</v>
      </c>
      <c r="W52" s="158">
        <f t="shared" si="6"/>
        <v>0.98822572358280525</v>
      </c>
      <c r="X52" s="117">
        <v>27928</v>
      </c>
      <c r="Y52" s="193">
        <v>9655</v>
      </c>
      <c r="Z52" s="156">
        <f t="shared" si="7"/>
        <v>0.34571039816671439</v>
      </c>
      <c r="AA52" s="117">
        <v>25980</v>
      </c>
      <c r="AB52" s="86"/>
      <c r="AC52" s="109">
        <f t="shared" si="4"/>
        <v>0.73068512719081369</v>
      </c>
      <c r="AD52" s="137">
        <f t="shared" si="8"/>
        <v>0.56841475402829422</v>
      </c>
      <c r="AE52" s="88">
        <f t="shared" si="32"/>
        <v>189370</v>
      </c>
      <c r="AF52" s="88">
        <f t="shared" si="33"/>
        <v>398356</v>
      </c>
      <c r="AG52" s="88">
        <f t="shared" si="34"/>
        <v>587726</v>
      </c>
      <c r="AH52" s="89">
        <f t="shared" si="35"/>
        <v>-37742</v>
      </c>
      <c r="AI52" s="84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</row>
    <row r="53" spans="1:230" s="108" customFormat="1" ht="51" hidden="1">
      <c r="A53" s="87" t="s">
        <v>95</v>
      </c>
      <c r="B53" s="93" t="s">
        <v>96</v>
      </c>
      <c r="C53" s="93" t="s">
        <v>97</v>
      </c>
      <c r="D53" s="93" t="s">
        <v>159</v>
      </c>
      <c r="E53" s="93" t="s">
        <v>100</v>
      </c>
      <c r="F53" s="265"/>
      <c r="G53" s="265"/>
      <c r="H53" s="254"/>
      <c r="I53" s="129" t="s">
        <v>66</v>
      </c>
      <c r="J53" s="123" t="s">
        <v>67</v>
      </c>
      <c r="K53" s="124" t="s">
        <v>175</v>
      </c>
      <c r="L53" s="113">
        <f t="shared" si="2"/>
        <v>444020</v>
      </c>
      <c r="M53" s="113">
        <f t="shared" si="3"/>
        <v>269582</v>
      </c>
      <c r="N53" s="96">
        <f t="shared" si="5"/>
        <v>0.60713931804873655</v>
      </c>
      <c r="O53" s="117">
        <v>29146</v>
      </c>
      <c r="P53" s="120">
        <v>29115</v>
      </c>
      <c r="Q53" s="135">
        <f t="shared" si="0"/>
        <v>0.99893638921292804</v>
      </c>
      <c r="R53" s="117">
        <v>77836</v>
      </c>
      <c r="S53" s="120">
        <v>77797</v>
      </c>
      <c r="T53" s="135">
        <f t="shared" si="1"/>
        <v>0.9994989465029035</v>
      </c>
      <c r="U53" s="117">
        <v>130942</v>
      </c>
      <c r="V53" s="120">
        <v>130446</v>
      </c>
      <c r="W53" s="158">
        <f t="shared" si="6"/>
        <v>0.9962120633562952</v>
      </c>
      <c r="X53" s="117">
        <v>108893</v>
      </c>
      <c r="Y53" s="193">
        <v>32224</v>
      </c>
      <c r="Z53" s="156">
        <f t="shared" si="7"/>
        <v>0.29592352125480975</v>
      </c>
      <c r="AA53" s="117">
        <v>97203</v>
      </c>
      <c r="AB53" s="86"/>
      <c r="AC53" s="109">
        <f t="shared" si="4"/>
        <v>0.77730330404795611</v>
      </c>
      <c r="AD53" s="137">
        <f t="shared" si="8"/>
        <v>0.60713931804873655</v>
      </c>
      <c r="AE53" s="88">
        <f t="shared" si="32"/>
        <v>75679</v>
      </c>
      <c r="AF53" s="88">
        <f t="shared" si="33"/>
        <v>62516</v>
      </c>
      <c r="AG53" s="88">
        <f t="shared" si="34"/>
        <v>138195</v>
      </c>
      <c r="AH53" s="89">
        <f t="shared" si="35"/>
        <v>-406</v>
      </c>
      <c r="AI53" s="84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</row>
    <row r="54" spans="1:230" s="108" customFormat="1" ht="51" hidden="1">
      <c r="A54" s="87" t="s">
        <v>95</v>
      </c>
      <c r="B54" s="93" t="s">
        <v>96</v>
      </c>
      <c r="C54" s="93" t="s">
        <v>97</v>
      </c>
      <c r="D54" s="93" t="s">
        <v>159</v>
      </c>
      <c r="E54" s="93" t="s">
        <v>100</v>
      </c>
      <c r="F54" s="265"/>
      <c r="G54" s="265"/>
      <c r="H54" s="265"/>
      <c r="I54" s="128" t="s">
        <v>60</v>
      </c>
      <c r="J54" s="123" t="s">
        <v>36</v>
      </c>
      <c r="K54" s="124" t="s">
        <v>175</v>
      </c>
      <c r="L54" s="113">
        <f t="shared" si="2"/>
        <v>17793</v>
      </c>
      <c r="M54" s="113">
        <f t="shared" si="3"/>
        <v>901</v>
      </c>
      <c r="N54" s="96">
        <f t="shared" si="5"/>
        <v>5.0637891305569609E-2</v>
      </c>
      <c r="O54" s="117">
        <v>15610</v>
      </c>
      <c r="P54" s="120">
        <v>257</v>
      </c>
      <c r="Q54" s="135">
        <f t="shared" si="0"/>
        <v>1.6463805253042921E-2</v>
      </c>
      <c r="R54" s="117">
        <v>388</v>
      </c>
      <c r="S54" s="120">
        <v>373</v>
      </c>
      <c r="T54" s="135">
        <f t="shared" si="1"/>
        <v>0.96134020618556704</v>
      </c>
      <c r="U54" s="117">
        <v>226</v>
      </c>
      <c r="V54" s="120">
        <v>221</v>
      </c>
      <c r="W54" s="158">
        <f t="shared" si="6"/>
        <v>0.97787610619469023</v>
      </c>
      <c r="X54" s="117">
        <v>481</v>
      </c>
      <c r="Y54" s="193">
        <v>50</v>
      </c>
      <c r="Z54" s="156">
        <f t="shared" si="7"/>
        <v>0.10395010395010396</v>
      </c>
      <c r="AA54" s="117">
        <v>1088</v>
      </c>
      <c r="AB54" s="86"/>
      <c r="AC54" s="109">
        <f t="shared" si="4"/>
        <v>5.3935947321161332E-2</v>
      </c>
      <c r="AD54" s="137">
        <f t="shared" si="8"/>
        <v>5.0637891305569609E-2</v>
      </c>
      <c r="AE54" s="88">
        <f t="shared" si="32"/>
        <v>21862</v>
      </c>
      <c r="AF54" s="88">
        <f t="shared" si="33"/>
        <v>43932</v>
      </c>
      <c r="AG54" s="88">
        <f t="shared" si="34"/>
        <v>65794</v>
      </c>
      <c r="AH54" s="89">
        <f t="shared" si="35"/>
        <v>-1528</v>
      </c>
      <c r="AI54" s="84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</row>
    <row r="55" spans="1:230" s="108" customFormat="1" ht="51" hidden="1">
      <c r="A55" s="87" t="s">
        <v>95</v>
      </c>
      <c r="B55" s="93" t="s">
        <v>96</v>
      </c>
      <c r="C55" s="93" t="s">
        <v>97</v>
      </c>
      <c r="D55" s="93" t="s">
        <v>159</v>
      </c>
      <c r="E55" s="93" t="s">
        <v>100</v>
      </c>
      <c r="F55" s="265"/>
      <c r="G55" s="265"/>
      <c r="H55" s="254"/>
      <c r="I55" s="127" t="s">
        <v>59</v>
      </c>
      <c r="J55" s="123" t="s">
        <v>36</v>
      </c>
      <c r="K55" s="124" t="s">
        <v>175</v>
      </c>
      <c r="L55" s="113">
        <f t="shared" si="2"/>
        <v>5063</v>
      </c>
      <c r="M55" s="113">
        <f t="shared" si="3"/>
        <v>2455</v>
      </c>
      <c r="N55" s="96">
        <f t="shared" si="5"/>
        <v>0.4848903811969188</v>
      </c>
      <c r="O55" s="117">
        <v>1931</v>
      </c>
      <c r="P55" s="120">
        <v>47</v>
      </c>
      <c r="Q55" s="135">
        <f t="shared" si="0"/>
        <v>2.4339720352149145E-2</v>
      </c>
      <c r="R55" s="117">
        <v>2030</v>
      </c>
      <c r="S55" s="120">
        <v>2030</v>
      </c>
      <c r="T55" s="135">
        <f t="shared" si="1"/>
        <v>1</v>
      </c>
      <c r="U55" s="117">
        <v>328</v>
      </c>
      <c r="V55" s="120">
        <v>308</v>
      </c>
      <c r="W55" s="158">
        <f t="shared" si="6"/>
        <v>0.93902439024390238</v>
      </c>
      <c r="X55" s="117">
        <v>624</v>
      </c>
      <c r="Y55" s="193">
        <v>70</v>
      </c>
      <c r="Z55" s="156">
        <f t="shared" si="7"/>
        <v>0.11217948717948718</v>
      </c>
      <c r="AA55" s="117">
        <v>150</v>
      </c>
      <c r="AB55" s="86"/>
      <c r="AC55" s="109">
        <f t="shared" si="4"/>
        <v>0.49969468756360674</v>
      </c>
      <c r="AD55" s="137">
        <f t="shared" si="8"/>
        <v>0.4848903811969188</v>
      </c>
      <c r="AE55" s="88">
        <f t="shared" si="32"/>
        <v>2789</v>
      </c>
      <c r="AF55" s="88">
        <f t="shared" si="33"/>
        <v>6558</v>
      </c>
      <c r="AG55" s="88">
        <f t="shared" si="34"/>
        <v>9347</v>
      </c>
      <c r="AH55" s="89">
        <f t="shared" si="35"/>
        <v>-56</v>
      </c>
      <c r="AI55" s="84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  <c r="GI55" s="65"/>
      <c r="GJ55" s="65"/>
      <c r="GK55" s="65"/>
      <c r="GL55" s="65"/>
      <c r="GM55" s="65"/>
      <c r="GN55" s="65"/>
      <c r="GO55" s="65"/>
      <c r="GP55" s="65"/>
      <c r="GQ55" s="65"/>
      <c r="GR55" s="65"/>
      <c r="GS55" s="65"/>
      <c r="GT55" s="65"/>
      <c r="GU55" s="65"/>
      <c r="GV55" s="65"/>
      <c r="GW55" s="65"/>
      <c r="GX55" s="65"/>
      <c r="GY55" s="65"/>
      <c r="GZ55" s="65"/>
      <c r="HA55" s="65"/>
      <c r="HB55" s="65"/>
      <c r="HC55" s="65"/>
      <c r="HD55" s="65"/>
      <c r="HE55" s="65"/>
      <c r="HF55" s="65"/>
      <c r="HG55" s="65"/>
      <c r="HH55" s="65"/>
      <c r="HI55" s="65"/>
      <c r="HJ55" s="65"/>
      <c r="HK55" s="65"/>
      <c r="HL55" s="65"/>
      <c r="HM55" s="65"/>
      <c r="HN55" s="65"/>
      <c r="HO55" s="65"/>
      <c r="HP55" s="65"/>
      <c r="HQ55" s="65"/>
      <c r="HR55" s="65"/>
      <c r="HS55" s="65"/>
      <c r="HT55" s="65"/>
      <c r="HU55" s="65"/>
      <c r="HV55" s="65"/>
    </row>
    <row r="56" spans="1:230" s="108" customFormat="1" ht="51" hidden="1">
      <c r="A56" s="87" t="s">
        <v>95</v>
      </c>
      <c r="B56" s="93" t="s">
        <v>96</v>
      </c>
      <c r="C56" s="93" t="s">
        <v>97</v>
      </c>
      <c r="D56" s="93" t="s">
        <v>101</v>
      </c>
      <c r="E56" s="93" t="s">
        <v>102</v>
      </c>
      <c r="F56" s="121">
        <f t="shared" ref="F56:F67" si="36">+L56</f>
        <v>8451</v>
      </c>
      <c r="G56" s="121">
        <f t="shared" ref="G56:G67" si="37">+M56</f>
        <v>583</v>
      </c>
      <c r="H56" s="96">
        <f t="shared" ref="H56:H67" si="38">+G56/F56</f>
        <v>6.8985918826174414E-2</v>
      </c>
      <c r="I56" s="129" t="s">
        <v>66</v>
      </c>
      <c r="J56" s="123" t="s">
        <v>36</v>
      </c>
      <c r="K56" s="124" t="s">
        <v>175</v>
      </c>
      <c r="L56" s="113">
        <f t="shared" si="2"/>
        <v>8451</v>
      </c>
      <c r="M56" s="113">
        <f t="shared" si="3"/>
        <v>583</v>
      </c>
      <c r="N56" s="96">
        <f t="shared" si="5"/>
        <v>6.8985918826174414E-2</v>
      </c>
      <c r="O56" s="117">
        <v>4918</v>
      </c>
      <c r="P56" s="120">
        <v>0</v>
      </c>
      <c r="Q56" s="135">
        <f t="shared" si="0"/>
        <v>0</v>
      </c>
      <c r="R56" s="117">
        <v>267</v>
      </c>
      <c r="S56" s="120">
        <v>267</v>
      </c>
      <c r="T56" s="135">
        <f t="shared" si="1"/>
        <v>1</v>
      </c>
      <c r="U56" s="117">
        <v>316</v>
      </c>
      <c r="V56" s="120">
        <v>316</v>
      </c>
      <c r="W56" s="158">
        <f t="shared" si="6"/>
        <v>1</v>
      </c>
      <c r="X56" s="117">
        <v>2950</v>
      </c>
      <c r="Y56" s="193">
        <v>0</v>
      </c>
      <c r="Z56" s="156">
        <f t="shared" si="7"/>
        <v>0</v>
      </c>
      <c r="AA56" s="117">
        <v>0</v>
      </c>
      <c r="AB56" s="86"/>
      <c r="AC56" s="109">
        <f t="shared" si="4"/>
        <v>6.8985918826174414E-2</v>
      </c>
      <c r="AD56" s="137">
        <f t="shared" si="8"/>
        <v>6.8985918826174414E-2</v>
      </c>
      <c r="AE56" s="88">
        <f t="shared" si="32"/>
        <v>10085</v>
      </c>
      <c r="AF56" s="88">
        <f t="shared" si="33"/>
        <v>20164</v>
      </c>
      <c r="AG56" s="88">
        <f t="shared" si="34"/>
        <v>30249</v>
      </c>
      <c r="AH56" s="89">
        <f t="shared" si="35"/>
        <v>-347</v>
      </c>
      <c r="AI56" s="84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  <c r="GI56" s="65"/>
      <c r="GJ56" s="65"/>
      <c r="GK56" s="65"/>
      <c r="GL56" s="65"/>
      <c r="GM56" s="65"/>
      <c r="GN56" s="65"/>
      <c r="GO56" s="65"/>
      <c r="GP56" s="65"/>
      <c r="GQ56" s="65"/>
      <c r="GR56" s="65"/>
      <c r="GS56" s="65"/>
      <c r="GT56" s="65"/>
      <c r="GU56" s="65"/>
      <c r="GV56" s="65"/>
      <c r="GW56" s="65"/>
      <c r="GX56" s="65"/>
      <c r="GY56" s="65"/>
      <c r="GZ56" s="65"/>
      <c r="HA56" s="65"/>
      <c r="HB56" s="65"/>
      <c r="HC56" s="65"/>
      <c r="HD56" s="65"/>
      <c r="HE56" s="65"/>
      <c r="HF56" s="65"/>
      <c r="HG56" s="65"/>
      <c r="HH56" s="65"/>
      <c r="HI56" s="65"/>
      <c r="HJ56" s="65"/>
      <c r="HK56" s="65"/>
      <c r="HL56" s="65"/>
      <c r="HM56" s="65"/>
      <c r="HN56" s="65"/>
      <c r="HO56" s="65"/>
      <c r="HP56" s="65"/>
      <c r="HQ56" s="65"/>
      <c r="HR56" s="65"/>
      <c r="HS56" s="65"/>
      <c r="HT56" s="65"/>
      <c r="HU56" s="65"/>
      <c r="HV56" s="65"/>
    </row>
    <row r="57" spans="1:230" s="108" customFormat="1" ht="51" hidden="1">
      <c r="A57" s="87" t="s">
        <v>95</v>
      </c>
      <c r="B57" s="93" t="s">
        <v>96</v>
      </c>
      <c r="C57" s="93" t="s">
        <v>97</v>
      </c>
      <c r="D57" s="93" t="s">
        <v>103</v>
      </c>
      <c r="E57" s="93" t="s">
        <v>104</v>
      </c>
      <c r="F57" s="121">
        <f t="shared" si="36"/>
        <v>625468</v>
      </c>
      <c r="G57" s="121">
        <f t="shared" si="37"/>
        <v>456705</v>
      </c>
      <c r="H57" s="96">
        <f t="shared" si="38"/>
        <v>0.73018124028727294</v>
      </c>
      <c r="I57" s="129" t="s">
        <v>66</v>
      </c>
      <c r="J57" s="123" t="s">
        <v>36</v>
      </c>
      <c r="K57" s="124" t="s">
        <v>175</v>
      </c>
      <c r="L57" s="113">
        <f t="shared" si="2"/>
        <v>625468</v>
      </c>
      <c r="M57" s="113">
        <f t="shared" si="3"/>
        <v>456705</v>
      </c>
      <c r="N57" s="96">
        <f t="shared" si="5"/>
        <v>0.73018124028727294</v>
      </c>
      <c r="O57" s="117">
        <v>72139</v>
      </c>
      <c r="P57" s="120">
        <v>35072</v>
      </c>
      <c r="Q57" s="135">
        <f t="shared" si="0"/>
        <v>0.48617252803615241</v>
      </c>
      <c r="R57" s="117">
        <v>154973</v>
      </c>
      <c r="S57" s="120">
        <v>154298</v>
      </c>
      <c r="T57" s="135">
        <f t="shared" si="1"/>
        <v>0.99564440257335152</v>
      </c>
      <c r="U57" s="117">
        <v>196024</v>
      </c>
      <c r="V57" s="120">
        <v>185600</v>
      </c>
      <c r="W57" s="158">
        <f t="shared" si="6"/>
        <v>0.94682283801983436</v>
      </c>
      <c r="X57" s="117">
        <v>174181</v>
      </c>
      <c r="Y57" s="193">
        <v>81735</v>
      </c>
      <c r="Z57" s="156">
        <f t="shared" si="7"/>
        <v>0.46925324805805457</v>
      </c>
      <c r="AA57" s="117">
        <v>28151</v>
      </c>
      <c r="AB57" s="86"/>
      <c r="AC57" s="109">
        <f t="shared" si="4"/>
        <v>0.76459400954601997</v>
      </c>
      <c r="AD57" s="137">
        <f t="shared" si="8"/>
        <v>0.73018124028727294</v>
      </c>
      <c r="AE57" s="88">
        <f t="shared" si="32"/>
        <v>711</v>
      </c>
      <c r="AF57" s="88">
        <f t="shared" si="33"/>
        <v>1602</v>
      </c>
      <c r="AG57" s="88">
        <f t="shared" si="34"/>
        <v>2313</v>
      </c>
      <c r="AH57" s="89">
        <f t="shared" si="35"/>
        <v>0</v>
      </c>
      <c r="AI57" s="84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  <c r="GI57" s="65"/>
      <c r="GJ57" s="65"/>
      <c r="GK57" s="65"/>
      <c r="GL57" s="65"/>
      <c r="GM57" s="65"/>
      <c r="GN57" s="65"/>
      <c r="GO57" s="65"/>
      <c r="GP57" s="65"/>
      <c r="GQ57" s="65"/>
      <c r="GR57" s="65"/>
      <c r="GS57" s="65"/>
      <c r="GT57" s="65"/>
      <c r="GU57" s="65"/>
      <c r="GV57" s="65"/>
      <c r="GW57" s="65"/>
      <c r="GX57" s="65"/>
      <c r="GY57" s="65"/>
      <c r="GZ57" s="65"/>
      <c r="HA57" s="65"/>
      <c r="HB57" s="65"/>
      <c r="HC57" s="65"/>
      <c r="HD57" s="65"/>
      <c r="HE57" s="65"/>
      <c r="HF57" s="65"/>
      <c r="HG57" s="65"/>
      <c r="HH57" s="65"/>
      <c r="HI57" s="65"/>
      <c r="HJ57" s="65"/>
      <c r="HK57" s="65"/>
      <c r="HL57" s="65"/>
      <c r="HM57" s="65"/>
      <c r="HN57" s="65"/>
      <c r="HO57" s="65"/>
      <c r="HP57" s="65"/>
      <c r="HQ57" s="65"/>
      <c r="HR57" s="65"/>
      <c r="HS57" s="65"/>
      <c r="HT57" s="65"/>
      <c r="HU57" s="65"/>
      <c r="HV57" s="65"/>
    </row>
    <row r="58" spans="1:230" s="108" customFormat="1" ht="51" hidden="1">
      <c r="A58" s="87" t="s">
        <v>95</v>
      </c>
      <c r="B58" s="93" t="s">
        <v>96</v>
      </c>
      <c r="C58" s="93" t="s">
        <v>97</v>
      </c>
      <c r="D58" s="93" t="s">
        <v>165</v>
      </c>
      <c r="E58" s="93" t="s">
        <v>105</v>
      </c>
      <c r="F58" s="121">
        <f t="shared" si="36"/>
        <v>138601</v>
      </c>
      <c r="G58" s="121">
        <f t="shared" si="37"/>
        <v>128195</v>
      </c>
      <c r="H58" s="96">
        <f t="shared" si="38"/>
        <v>0.92492117661488737</v>
      </c>
      <c r="I58" s="129" t="s">
        <v>66</v>
      </c>
      <c r="J58" s="123" t="s">
        <v>36</v>
      </c>
      <c r="K58" s="124" t="s">
        <v>175</v>
      </c>
      <c r="L58" s="113">
        <f t="shared" si="2"/>
        <v>138601</v>
      </c>
      <c r="M58" s="113">
        <f t="shared" si="3"/>
        <v>128195</v>
      </c>
      <c r="N58" s="96">
        <f t="shared" si="5"/>
        <v>0.92492117661488737</v>
      </c>
      <c r="O58" s="117">
        <v>17353</v>
      </c>
      <c r="P58" s="120">
        <v>16947</v>
      </c>
      <c r="Q58" s="135">
        <f t="shared" si="0"/>
        <v>0.97660346914078255</v>
      </c>
      <c r="R58" s="117">
        <v>58732</v>
      </c>
      <c r="S58" s="120">
        <v>58732</v>
      </c>
      <c r="T58" s="135">
        <f t="shared" si="1"/>
        <v>1</v>
      </c>
      <c r="U58" s="117">
        <v>52516</v>
      </c>
      <c r="V58" s="120">
        <v>52516</v>
      </c>
      <c r="W58" s="158">
        <f t="shared" si="6"/>
        <v>1</v>
      </c>
      <c r="X58" s="117">
        <v>10000</v>
      </c>
      <c r="Y58" s="193">
        <v>0</v>
      </c>
      <c r="Z58" s="156">
        <f t="shared" si="7"/>
        <v>0</v>
      </c>
      <c r="AA58" s="117">
        <v>0</v>
      </c>
      <c r="AB58" s="86"/>
      <c r="AC58" s="109">
        <f t="shared" si="4"/>
        <v>0.92492117661488737</v>
      </c>
      <c r="AD58" s="137">
        <f t="shared" si="8"/>
        <v>0.92492117661488737</v>
      </c>
      <c r="AE58" s="88">
        <f t="shared" si="32"/>
        <v>627</v>
      </c>
      <c r="AF58" s="88">
        <f t="shared" si="33"/>
        <v>598</v>
      </c>
      <c r="AG58" s="88">
        <f t="shared" si="34"/>
        <v>1225</v>
      </c>
      <c r="AH58" s="89">
        <f t="shared" si="35"/>
        <v>0</v>
      </c>
      <c r="AI58" s="84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  <c r="GI58" s="65"/>
      <c r="GJ58" s="65"/>
      <c r="GK58" s="65"/>
      <c r="GL58" s="65"/>
      <c r="GM58" s="65"/>
      <c r="GN58" s="65"/>
      <c r="GO58" s="65"/>
      <c r="GP58" s="65"/>
      <c r="GQ58" s="65"/>
      <c r="GR58" s="65"/>
      <c r="GS58" s="65"/>
      <c r="GT58" s="65"/>
      <c r="GU58" s="65"/>
      <c r="GV58" s="65"/>
      <c r="GW58" s="65"/>
      <c r="GX58" s="65"/>
      <c r="GY58" s="65"/>
      <c r="GZ58" s="65"/>
      <c r="HA58" s="65"/>
      <c r="HB58" s="65"/>
      <c r="HC58" s="65"/>
      <c r="HD58" s="65"/>
      <c r="HE58" s="65"/>
      <c r="HF58" s="65"/>
      <c r="HG58" s="65"/>
      <c r="HH58" s="65"/>
      <c r="HI58" s="65"/>
      <c r="HJ58" s="65"/>
      <c r="HK58" s="65"/>
      <c r="HL58" s="65"/>
      <c r="HM58" s="65"/>
      <c r="HN58" s="65"/>
      <c r="HO58" s="65"/>
      <c r="HP58" s="65"/>
      <c r="HQ58" s="65"/>
      <c r="HR58" s="65"/>
      <c r="HS58" s="65"/>
      <c r="HT58" s="65"/>
      <c r="HU58" s="65"/>
      <c r="HV58" s="65"/>
    </row>
    <row r="59" spans="1:230" s="108" customFormat="1" ht="38.25" hidden="1">
      <c r="A59" s="87" t="s">
        <v>95</v>
      </c>
      <c r="B59" s="93" t="s">
        <v>96</v>
      </c>
      <c r="C59" s="93" t="s">
        <v>106</v>
      </c>
      <c r="D59" s="93" t="s">
        <v>107</v>
      </c>
      <c r="E59" s="93" t="s">
        <v>108</v>
      </c>
      <c r="F59" s="121">
        <f t="shared" si="36"/>
        <v>67322</v>
      </c>
      <c r="G59" s="121">
        <f t="shared" si="37"/>
        <v>43722</v>
      </c>
      <c r="H59" s="96">
        <f t="shared" si="38"/>
        <v>0.64944594634740505</v>
      </c>
      <c r="I59" s="131" t="s">
        <v>75</v>
      </c>
      <c r="J59" s="123" t="s">
        <v>36</v>
      </c>
      <c r="K59" s="124" t="s">
        <v>175</v>
      </c>
      <c r="L59" s="113">
        <f t="shared" si="2"/>
        <v>67322</v>
      </c>
      <c r="M59" s="113">
        <f t="shared" si="3"/>
        <v>43722</v>
      </c>
      <c r="N59" s="96">
        <f t="shared" si="5"/>
        <v>0.64944594634740505</v>
      </c>
      <c r="O59" s="117">
        <v>8726</v>
      </c>
      <c r="P59" s="120">
        <v>7938</v>
      </c>
      <c r="Q59" s="135">
        <f t="shared" si="0"/>
        <v>0.90969516387806559</v>
      </c>
      <c r="R59" s="117">
        <v>14664</v>
      </c>
      <c r="S59" s="120">
        <v>13924</v>
      </c>
      <c r="T59" s="135">
        <f t="shared" si="1"/>
        <v>0.94953627932351337</v>
      </c>
      <c r="U59" s="117">
        <v>18318</v>
      </c>
      <c r="V59" s="120">
        <v>17539</v>
      </c>
      <c r="W59" s="158">
        <f t="shared" si="6"/>
        <v>0.95747352331040503</v>
      </c>
      <c r="X59" s="117">
        <v>16997</v>
      </c>
      <c r="Y59" s="193">
        <v>4321</v>
      </c>
      <c r="Z59" s="156">
        <f t="shared" si="7"/>
        <v>0.25422133317644291</v>
      </c>
      <c r="AA59" s="117">
        <v>8617</v>
      </c>
      <c r="AB59" s="86"/>
      <c r="AC59" s="109">
        <f t="shared" si="4"/>
        <v>0.74477472106294185</v>
      </c>
      <c r="AD59" s="137">
        <f t="shared" si="8"/>
        <v>0.64944594634740505</v>
      </c>
      <c r="AE59" s="88">
        <f t="shared" si="32"/>
        <v>294</v>
      </c>
      <c r="AF59" s="88">
        <f t="shared" si="33"/>
        <v>5487</v>
      </c>
      <c r="AG59" s="88">
        <f t="shared" si="34"/>
        <v>5781</v>
      </c>
      <c r="AH59" s="89">
        <f t="shared" si="35"/>
        <v>0</v>
      </c>
      <c r="AI59" s="84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  <c r="GI59" s="65"/>
      <c r="GJ59" s="65"/>
      <c r="GK59" s="65"/>
      <c r="GL59" s="65"/>
      <c r="GM59" s="65"/>
      <c r="GN59" s="65"/>
      <c r="GO59" s="65"/>
      <c r="GP59" s="65"/>
      <c r="GQ59" s="65"/>
      <c r="GR59" s="65"/>
      <c r="GS59" s="65"/>
      <c r="GT59" s="65"/>
      <c r="GU59" s="65"/>
      <c r="GV59" s="65"/>
      <c r="GW59" s="65"/>
      <c r="GX59" s="65"/>
      <c r="GY59" s="65"/>
      <c r="GZ59" s="65"/>
      <c r="HA59" s="65"/>
      <c r="HB59" s="65"/>
      <c r="HC59" s="65"/>
      <c r="HD59" s="65"/>
      <c r="HE59" s="65"/>
      <c r="HF59" s="65"/>
      <c r="HG59" s="65"/>
      <c r="HH59" s="65"/>
      <c r="HI59" s="65"/>
      <c r="HJ59" s="65"/>
      <c r="HK59" s="65"/>
      <c r="HL59" s="65"/>
      <c r="HM59" s="65"/>
      <c r="HN59" s="65"/>
      <c r="HO59" s="65"/>
      <c r="HP59" s="65"/>
      <c r="HQ59" s="65"/>
      <c r="HR59" s="65"/>
      <c r="HS59" s="65"/>
      <c r="HT59" s="65"/>
      <c r="HU59" s="65"/>
      <c r="HV59" s="65"/>
    </row>
    <row r="60" spans="1:230" s="108" customFormat="1" ht="38.25" hidden="1">
      <c r="A60" s="87" t="s">
        <v>95</v>
      </c>
      <c r="B60" s="93" t="s">
        <v>96</v>
      </c>
      <c r="C60" s="93" t="s">
        <v>106</v>
      </c>
      <c r="D60" s="93" t="s">
        <v>109</v>
      </c>
      <c r="E60" s="93" t="s">
        <v>110</v>
      </c>
      <c r="F60" s="121">
        <f t="shared" si="36"/>
        <v>9403</v>
      </c>
      <c r="G60" s="121">
        <f t="shared" si="37"/>
        <v>7164</v>
      </c>
      <c r="H60" s="96">
        <f t="shared" si="38"/>
        <v>0.7618845049452303</v>
      </c>
      <c r="I60" s="131" t="s">
        <v>75</v>
      </c>
      <c r="J60" s="123" t="s">
        <v>36</v>
      </c>
      <c r="K60" s="124" t="s">
        <v>175</v>
      </c>
      <c r="L60" s="113">
        <f t="shared" si="2"/>
        <v>9403</v>
      </c>
      <c r="M60" s="113">
        <f t="shared" si="3"/>
        <v>7164</v>
      </c>
      <c r="N60" s="96">
        <f t="shared" si="5"/>
        <v>0.7618845049452303</v>
      </c>
      <c r="O60" s="117">
        <v>856</v>
      </c>
      <c r="P60" s="120">
        <v>802</v>
      </c>
      <c r="Q60" s="135">
        <f t="shared" si="0"/>
        <v>0.93691588785046731</v>
      </c>
      <c r="R60" s="117">
        <v>1989</v>
      </c>
      <c r="S60" s="120">
        <v>1987</v>
      </c>
      <c r="T60" s="135">
        <f t="shared" si="1"/>
        <v>0.99899446958270488</v>
      </c>
      <c r="U60" s="117">
        <v>2492</v>
      </c>
      <c r="V60" s="120">
        <v>2492</v>
      </c>
      <c r="W60" s="158">
        <f t="shared" si="6"/>
        <v>1</v>
      </c>
      <c r="X60" s="117">
        <v>2424</v>
      </c>
      <c r="Y60" s="193">
        <v>1883</v>
      </c>
      <c r="Z60" s="156">
        <f t="shared" si="7"/>
        <v>0.77681518151815176</v>
      </c>
      <c r="AA60" s="117">
        <v>1642</v>
      </c>
      <c r="AB60" s="86"/>
      <c r="AC60" s="109">
        <f t="shared" si="4"/>
        <v>0.92307692307692313</v>
      </c>
      <c r="AD60" s="137">
        <f t="shared" si="8"/>
        <v>0.7618845049452303</v>
      </c>
      <c r="AE60" s="88">
        <f t="shared" si="32"/>
        <v>1478</v>
      </c>
      <c r="AF60" s="88">
        <f t="shared" si="33"/>
        <v>2513</v>
      </c>
      <c r="AG60" s="88">
        <f t="shared" si="34"/>
        <v>3991</v>
      </c>
      <c r="AH60" s="89">
        <f t="shared" si="35"/>
        <v>-1</v>
      </c>
      <c r="AI60" s="84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  <c r="GI60" s="65"/>
      <c r="GJ60" s="65"/>
      <c r="GK60" s="65"/>
      <c r="GL60" s="65"/>
      <c r="GM60" s="65"/>
      <c r="GN60" s="65"/>
      <c r="GO60" s="65"/>
      <c r="GP60" s="65"/>
      <c r="GQ60" s="65"/>
      <c r="GR60" s="65"/>
      <c r="GS60" s="65"/>
      <c r="GT60" s="65"/>
      <c r="GU60" s="65"/>
      <c r="GV60" s="65"/>
      <c r="GW60" s="65"/>
      <c r="GX60" s="65"/>
      <c r="GY60" s="65"/>
      <c r="GZ60" s="65"/>
      <c r="HA60" s="65"/>
      <c r="HB60" s="65"/>
      <c r="HC60" s="65"/>
      <c r="HD60" s="65"/>
      <c r="HE60" s="65"/>
      <c r="HF60" s="65"/>
      <c r="HG60" s="65"/>
      <c r="HH60" s="65"/>
      <c r="HI60" s="65"/>
      <c r="HJ60" s="65"/>
      <c r="HK60" s="65"/>
      <c r="HL60" s="65"/>
      <c r="HM60" s="65"/>
      <c r="HN60" s="65"/>
      <c r="HO60" s="65"/>
      <c r="HP60" s="65"/>
      <c r="HQ60" s="65"/>
      <c r="HR60" s="65"/>
      <c r="HS60" s="65"/>
      <c r="HT60" s="65"/>
      <c r="HU60" s="65"/>
      <c r="HV60" s="65"/>
    </row>
    <row r="61" spans="1:230" s="108" customFormat="1" ht="38.25" hidden="1">
      <c r="A61" s="87" t="s">
        <v>111</v>
      </c>
      <c r="B61" s="93" t="s">
        <v>112</v>
      </c>
      <c r="C61" s="93" t="s">
        <v>113</v>
      </c>
      <c r="D61" s="93" t="s">
        <v>114</v>
      </c>
      <c r="E61" s="93" t="s">
        <v>115</v>
      </c>
      <c r="F61" s="121">
        <f t="shared" si="36"/>
        <v>30596</v>
      </c>
      <c r="G61" s="121">
        <f t="shared" si="37"/>
        <v>18803</v>
      </c>
      <c r="H61" s="96">
        <f t="shared" si="38"/>
        <v>0.61455745849130605</v>
      </c>
      <c r="I61" s="133" t="s">
        <v>116</v>
      </c>
      <c r="J61" s="123" t="s">
        <v>36</v>
      </c>
      <c r="K61" s="124" t="s">
        <v>175</v>
      </c>
      <c r="L61" s="113">
        <f t="shared" si="2"/>
        <v>30596</v>
      </c>
      <c r="M61" s="113">
        <f t="shared" si="3"/>
        <v>18803</v>
      </c>
      <c r="N61" s="96">
        <f t="shared" si="5"/>
        <v>0.61455745849130605</v>
      </c>
      <c r="O61" s="117">
        <v>4085</v>
      </c>
      <c r="P61" s="120">
        <v>3988</v>
      </c>
      <c r="Q61" s="135">
        <f t="shared" si="0"/>
        <v>0.97625458996328029</v>
      </c>
      <c r="R61" s="117">
        <v>6347</v>
      </c>
      <c r="S61" s="120">
        <v>6097</v>
      </c>
      <c r="T61" s="135">
        <f t="shared" si="1"/>
        <v>0.96061131243106979</v>
      </c>
      <c r="U61" s="117">
        <v>5790</v>
      </c>
      <c r="V61" s="120">
        <v>5641</v>
      </c>
      <c r="W61" s="158">
        <f t="shared" si="6"/>
        <v>0.97426597582037999</v>
      </c>
      <c r="X61" s="117">
        <v>5340</v>
      </c>
      <c r="Y61" s="193">
        <v>3077</v>
      </c>
      <c r="Z61" s="156">
        <f t="shared" si="7"/>
        <v>0.57621722846441947</v>
      </c>
      <c r="AA61" s="117">
        <v>9034</v>
      </c>
      <c r="AB61" s="86"/>
      <c r="AC61" s="109">
        <f t="shared" si="4"/>
        <v>0.87204340970225391</v>
      </c>
      <c r="AD61" s="137">
        <f t="shared" si="8"/>
        <v>0.61455745849130605</v>
      </c>
      <c r="AE61" s="88">
        <f>+S66</f>
        <v>712</v>
      </c>
      <c r="AF61" s="88">
        <f>+AA66</f>
        <v>397</v>
      </c>
      <c r="AG61" s="65"/>
      <c r="AH61" s="91">
        <f>+AF61-AE61</f>
        <v>-315</v>
      </c>
      <c r="AI61" s="84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  <c r="GI61" s="65"/>
      <c r="GJ61" s="65"/>
      <c r="GK61" s="65"/>
      <c r="GL61" s="65"/>
      <c r="GM61" s="65"/>
      <c r="GN61" s="65"/>
      <c r="GO61" s="65"/>
      <c r="GP61" s="65"/>
      <c r="GQ61" s="65"/>
      <c r="GR61" s="65"/>
      <c r="GS61" s="65"/>
      <c r="GT61" s="65"/>
      <c r="GU61" s="65"/>
      <c r="GV61" s="65"/>
      <c r="GW61" s="65"/>
      <c r="GX61" s="65"/>
      <c r="GY61" s="65"/>
      <c r="GZ61" s="65"/>
      <c r="HA61" s="65"/>
      <c r="HB61" s="65"/>
      <c r="HC61" s="65"/>
      <c r="HD61" s="65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</row>
    <row r="62" spans="1:230" s="108" customFormat="1" ht="38.25">
      <c r="A62" s="87" t="s">
        <v>111</v>
      </c>
      <c r="B62" s="93" t="s">
        <v>112</v>
      </c>
      <c r="C62" s="93" t="s">
        <v>117</v>
      </c>
      <c r="D62" s="93" t="s">
        <v>118</v>
      </c>
      <c r="E62" s="93" t="s">
        <v>119</v>
      </c>
      <c r="F62" s="121">
        <f t="shared" si="36"/>
        <v>2313</v>
      </c>
      <c r="G62" s="121">
        <f t="shared" si="37"/>
        <v>1970</v>
      </c>
      <c r="H62" s="96">
        <f t="shared" si="38"/>
        <v>0.85170773886727191</v>
      </c>
      <c r="I62" s="122" t="s">
        <v>35</v>
      </c>
      <c r="J62" s="123" t="s">
        <v>36</v>
      </c>
      <c r="K62" s="124" t="s">
        <v>175</v>
      </c>
      <c r="L62" s="113">
        <f t="shared" si="2"/>
        <v>2313</v>
      </c>
      <c r="M62" s="113">
        <f t="shared" si="3"/>
        <v>1970</v>
      </c>
      <c r="N62" s="96">
        <f t="shared" si="5"/>
        <v>0.85170773886727191</v>
      </c>
      <c r="O62" s="117">
        <v>91</v>
      </c>
      <c r="P62" s="120">
        <v>91</v>
      </c>
      <c r="Q62" s="135">
        <f t="shared" si="0"/>
        <v>1</v>
      </c>
      <c r="R62" s="117">
        <v>620</v>
      </c>
      <c r="S62" s="120">
        <v>620</v>
      </c>
      <c r="T62" s="135">
        <f t="shared" si="1"/>
        <v>1</v>
      </c>
      <c r="U62" s="117">
        <v>1088</v>
      </c>
      <c r="V62" s="120">
        <v>1088</v>
      </c>
      <c r="W62" s="158">
        <f t="shared" si="6"/>
        <v>1</v>
      </c>
      <c r="X62" s="117">
        <v>399</v>
      </c>
      <c r="Y62" s="193">
        <v>171</v>
      </c>
      <c r="Z62" s="156">
        <f t="shared" si="7"/>
        <v>0.42857142857142855</v>
      </c>
      <c r="AA62" s="117">
        <v>115</v>
      </c>
      <c r="AB62" s="86"/>
      <c r="AC62" s="109">
        <f t="shared" si="4"/>
        <v>0.89626933575978163</v>
      </c>
      <c r="AD62" s="137">
        <f t="shared" si="8"/>
        <v>0.85170773886727191</v>
      </c>
      <c r="AE62" s="65">
        <f>+S67</f>
        <v>735</v>
      </c>
      <c r="AF62" s="65">
        <f>+AA67</f>
        <v>397</v>
      </c>
      <c r="AG62" s="65"/>
      <c r="AH62" s="66">
        <f>+AF62-AE62</f>
        <v>-338</v>
      </c>
      <c r="AI62" s="84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  <c r="GI62" s="65"/>
      <c r="GJ62" s="65"/>
      <c r="GK62" s="65"/>
      <c r="GL62" s="65"/>
      <c r="GM62" s="65"/>
      <c r="GN62" s="65"/>
      <c r="GO62" s="65"/>
      <c r="GP62" s="65"/>
      <c r="GQ62" s="65"/>
      <c r="GR62" s="65"/>
      <c r="GS62" s="65"/>
      <c r="GT62" s="65"/>
      <c r="GU62" s="65"/>
      <c r="GV62" s="65"/>
      <c r="GW62" s="65"/>
      <c r="GX62" s="65"/>
      <c r="GY62" s="65"/>
      <c r="GZ62" s="65"/>
      <c r="HA62" s="65"/>
      <c r="HB62" s="65"/>
      <c r="HC62" s="65"/>
      <c r="HD62" s="65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</row>
    <row r="63" spans="1:230" s="108" customFormat="1" ht="38.25">
      <c r="A63" s="87" t="s">
        <v>111</v>
      </c>
      <c r="B63" s="93" t="s">
        <v>112</v>
      </c>
      <c r="C63" s="93" t="s">
        <v>117</v>
      </c>
      <c r="D63" s="93" t="s">
        <v>120</v>
      </c>
      <c r="E63" s="93" t="s">
        <v>121</v>
      </c>
      <c r="F63" s="121">
        <f t="shared" si="36"/>
        <v>1225</v>
      </c>
      <c r="G63" s="121">
        <f t="shared" si="37"/>
        <v>924</v>
      </c>
      <c r="H63" s="96">
        <f t="shared" si="38"/>
        <v>0.75428571428571434</v>
      </c>
      <c r="I63" s="122" t="s">
        <v>35</v>
      </c>
      <c r="J63" s="123" t="s">
        <v>36</v>
      </c>
      <c r="K63" s="124" t="s">
        <v>175</v>
      </c>
      <c r="L63" s="113">
        <f t="shared" si="2"/>
        <v>1225</v>
      </c>
      <c r="M63" s="113">
        <f t="shared" si="3"/>
        <v>924</v>
      </c>
      <c r="N63" s="96">
        <f t="shared" si="5"/>
        <v>0.75428571428571434</v>
      </c>
      <c r="O63" s="117">
        <v>236</v>
      </c>
      <c r="P63" s="120">
        <v>236</v>
      </c>
      <c r="Q63" s="135">
        <f t="shared" si="0"/>
        <v>1</v>
      </c>
      <c r="R63" s="117">
        <v>391</v>
      </c>
      <c r="S63" s="120">
        <v>391</v>
      </c>
      <c r="T63" s="135">
        <f t="shared" si="1"/>
        <v>1</v>
      </c>
      <c r="U63" s="117">
        <v>219</v>
      </c>
      <c r="V63" s="120">
        <v>219</v>
      </c>
      <c r="W63" s="158">
        <f t="shared" si="6"/>
        <v>1</v>
      </c>
      <c r="X63" s="117">
        <v>191</v>
      </c>
      <c r="Y63" s="193">
        <v>78</v>
      </c>
      <c r="Z63" s="156">
        <f t="shared" si="7"/>
        <v>0.40837696335078533</v>
      </c>
      <c r="AA63" s="117">
        <v>188</v>
      </c>
      <c r="AB63" s="86"/>
      <c r="AC63" s="109">
        <f t="shared" si="4"/>
        <v>0.89103182256509161</v>
      </c>
      <c r="AD63" s="137">
        <f t="shared" si="8"/>
        <v>0.75428571428571434</v>
      </c>
      <c r="AE63" s="71">
        <f t="shared" ref="AE63:AE68" si="39">+P68+S68</f>
        <v>576</v>
      </c>
      <c r="AF63" s="71">
        <f t="shared" ref="AF63:AF68" si="40">+U68+X68+AA68</f>
        <v>1649</v>
      </c>
      <c r="AG63" s="71">
        <f t="shared" ref="AG63:AG68" si="41">+AE63+AF63</f>
        <v>2225</v>
      </c>
      <c r="AH63" s="72">
        <f t="shared" ref="AH63:AH68" si="42">+AG63-L68</f>
        <v>-41</v>
      </c>
      <c r="AI63" s="84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  <c r="GI63" s="65"/>
      <c r="GJ63" s="65"/>
      <c r="GK63" s="65"/>
      <c r="GL63" s="65"/>
      <c r="GM63" s="65"/>
      <c r="GN63" s="65"/>
      <c r="GO63" s="65"/>
      <c r="GP63" s="65"/>
      <c r="GQ63" s="65"/>
      <c r="GR63" s="65"/>
      <c r="GS63" s="65"/>
      <c r="GT63" s="65"/>
      <c r="GU63" s="65"/>
      <c r="GV63" s="65"/>
      <c r="GW63" s="65"/>
      <c r="GX63" s="65"/>
      <c r="GY63" s="65"/>
      <c r="GZ63" s="65"/>
      <c r="HA63" s="65"/>
      <c r="HB63" s="65"/>
      <c r="HC63" s="65"/>
      <c r="HD63" s="65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</row>
    <row r="64" spans="1:230" s="108" customFormat="1" ht="38.25">
      <c r="A64" s="87" t="s">
        <v>111</v>
      </c>
      <c r="B64" s="93" t="s">
        <v>112</v>
      </c>
      <c r="C64" s="93" t="s">
        <v>117</v>
      </c>
      <c r="D64" s="93" t="s">
        <v>122</v>
      </c>
      <c r="E64" s="93" t="s">
        <v>123</v>
      </c>
      <c r="F64" s="121">
        <f t="shared" si="36"/>
        <v>5781</v>
      </c>
      <c r="G64" s="121">
        <f t="shared" si="37"/>
        <v>5286</v>
      </c>
      <c r="H64" s="96">
        <f t="shared" si="38"/>
        <v>0.9143746756616502</v>
      </c>
      <c r="I64" s="122" t="s">
        <v>35</v>
      </c>
      <c r="J64" s="123" t="s">
        <v>36</v>
      </c>
      <c r="K64" s="124" t="s">
        <v>175</v>
      </c>
      <c r="L64" s="113">
        <f t="shared" si="2"/>
        <v>5781</v>
      </c>
      <c r="M64" s="113">
        <f t="shared" si="3"/>
        <v>5286</v>
      </c>
      <c r="N64" s="96">
        <f t="shared" si="5"/>
        <v>0.9143746756616502</v>
      </c>
      <c r="O64" s="117">
        <v>171</v>
      </c>
      <c r="P64" s="120">
        <v>171</v>
      </c>
      <c r="Q64" s="135">
        <f t="shared" si="0"/>
        <v>1</v>
      </c>
      <c r="R64" s="117">
        <v>123</v>
      </c>
      <c r="S64" s="120">
        <v>123</v>
      </c>
      <c r="T64" s="135">
        <f t="shared" si="1"/>
        <v>1</v>
      </c>
      <c r="U64" s="117">
        <v>4283</v>
      </c>
      <c r="V64" s="120">
        <v>4165</v>
      </c>
      <c r="W64" s="158">
        <f t="shared" si="6"/>
        <v>0.97244921783796401</v>
      </c>
      <c r="X64" s="117">
        <v>1068</v>
      </c>
      <c r="Y64" s="193">
        <v>827</v>
      </c>
      <c r="Z64" s="156">
        <f t="shared" si="7"/>
        <v>0.77434456928838946</v>
      </c>
      <c r="AA64" s="117">
        <v>136</v>
      </c>
      <c r="AB64" s="86"/>
      <c r="AC64" s="109">
        <f t="shared" si="4"/>
        <v>0.93640389725420725</v>
      </c>
      <c r="AD64" s="137">
        <f t="shared" si="8"/>
        <v>0.9143746756616502</v>
      </c>
      <c r="AE64" s="71">
        <f t="shared" si="39"/>
        <v>41181</v>
      </c>
      <c r="AF64" s="71">
        <f t="shared" si="40"/>
        <v>93333</v>
      </c>
      <c r="AG64" s="71">
        <f t="shared" si="41"/>
        <v>134514</v>
      </c>
      <c r="AH64" s="72">
        <f t="shared" si="42"/>
        <v>-7978</v>
      </c>
      <c r="AI64" s="84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  <c r="GI64" s="65"/>
      <c r="GJ64" s="65"/>
      <c r="GK64" s="65"/>
      <c r="GL64" s="65"/>
      <c r="GM64" s="65"/>
      <c r="GN64" s="65"/>
      <c r="GO64" s="65"/>
      <c r="GP64" s="65"/>
      <c r="GQ64" s="65"/>
      <c r="GR64" s="65"/>
      <c r="GS64" s="65"/>
      <c r="GT64" s="65"/>
      <c r="GU64" s="65"/>
      <c r="GV64" s="65"/>
      <c r="GW64" s="65"/>
      <c r="GX64" s="65"/>
      <c r="GY64" s="65"/>
      <c r="GZ64" s="65"/>
      <c r="HA64" s="65"/>
      <c r="HB64" s="65"/>
      <c r="HC64" s="65"/>
      <c r="HD64" s="65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</row>
    <row r="65" spans="1:230" s="108" customFormat="1" ht="63.75">
      <c r="A65" s="87" t="s">
        <v>111</v>
      </c>
      <c r="B65" s="93" t="s">
        <v>112</v>
      </c>
      <c r="C65" s="93" t="s">
        <v>117</v>
      </c>
      <c r="D65" s="93" t="s">
        <v>124</v>
      </c>
      <c r="E65" s="93" t="s">
        <v>125</v>
      </c>
      <c r="F65" s="121">
        <f t="shared" si="36"/>
        <v>3992</v>
      </c>
      <c r="G65" s="121">
        <f t="shared" si="37"/>
        <v>2261</v>
      </c>
      <c r="H65" s="96">
        <f t="shared" si="38"/>
        <v>0.56638276553106215</v>
      </c>
      <c r="I65" s="122" t="s">
        <v>35</v>
      </c>
      <c r="J65" s="123" t="s">
        <v>36</v>
      </c>
      <c r="K65" s="124" t="s">
        <v>175</v>
      </c>
      <c r="L65" s="113">
        <f t="shared" si="2"/>
        <v>3992</v>
      </c>
      <c r="M65" s="113">
        <f t="shared" si="3"/>
        <v>2261</v>
      </c>
      <c r="N65" s="96">
        <f t="shared" si="5"/>
        <v>0.56638276553106215</v>
      </c>
      <c r="O65" s="117">
        <v>250</v>
      </c>
      <c r="P65" s="120">
        <v>250</v>
      </c>
      <c r="Q65" s="135">
        <f t="shared" si="0"/>
        <v>1</v>
      </c>
      <c r="R65" s="117">
        <v>1229</v>
      </c>
      <c r="S65" s="120">
        <v>1228</v>
      </c>
      <c r="T65" s="135">
        <f t="shared" si="1"/>
        <v>0.99918633034987792</v>
      </c>
      <c r="U65" s="117">
        <v>609</v>
      </c>
      <c r="V65" s="120">
        <v>557</v>
      </c>
      <c r="W65" s="158">
        <f t="shared" si="6"/>
        <v>0.91461412151067323</v>
      </c>
      <c r="X65" s="117">
        <v>1357</v>
      </c>
      <c r="Y65" s="193">
        <v>226</v>
      </c>
      <c r="Z65" s="156">
        <f t="shared" si="7"/>
        <v>0.16654384672070743</v>
      </c>
      <c r="AA65" s="117">
        <v>547</v>
      </c>
      <c r="AB65" s="86"/>
      <c r="AC65" s="109">
        <f t="shared" si="4"/>
        <v>0.6563134978229318</v>
      </c>
      <c r="AD65" s="137">
        <f t="shared" si="8"/>
        <v>0.56638276553106215</v>
      </c>
      <c r="AE65" s="71">
        <f t="shared" si="39"/>
        <v>22288</v>
      </c>
      <c r="AF65" s="71">
        <f t="shared" si="40"/>
        <v>38128</v>
      </c>
      <c r="AG65" s="71">
        <f t="shared" si="41"/>
        <v>60416</v>
      </c>
      <c r="AH65" s="72">
        <f t="shared" si="42"/>
        <v>-2108</v>
      </c>
      <c r="AI65" s="84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  <c r="GI65" s="65"/>
      <c r="GJ65" s="65"/>
      <c r="GK65" s="65"/>
      <c r="GL65" s="65"/>
      <c r="GM65" s="65"/>
      <c r="GN65" s="65"/>
      <c r="GO65" s="65"/>
      <c r="GP65" s="65"/>
      <c r="GQ65" s="65"/>
      <c r="GR65" s="65"/>
      <c r="GS65" s="65"/>
      <c r="GT65" s="65"/>
      <c r="GU65" s="65"/>
      <c r="GV65" s="65"/>
      <c r="GW65" s="65"/>
      <c r="GX65" s="65"/>
      <c r="GY65" s="65"/>
      <c r="GZ65" s="65"/>
      <c r="HA65" s="65"/>
      <c r="HB65" s="65"/>
      <c r="HC65" s="65"/>
      <c r="HD65" s="65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</row>
    <row r="66" spans="1:230" s="108" customFormat="1" ht="51">
      <c r="A66" s="87" t="s">
        <v>111</v>
      </c>
      <c r="B66" s="93" t="s">
        <v>112</v>
      </c>
      <c r="C66" s="93" t="s">
        <v>126</v>
      </c>
      <c r="D66" s="93" t="s">
        <v>127</v>
      </c>
      <c r="E66" s="93" t="s">
        <v>128</v>
      </c>
      <c r="F66" s="121">
        <f t="shared" si="36"/>
        <v>3041</v>
      </c>
      <c r="G66" s="121">
        <f t="shared" si="37"/>
        <v>2004</v>
      </c>
      <c r="H66" s="96">
        <f t="shared" si="38"/>
        <v>0.65899375205524502</v>
      </c>
      <c r="I66" s="122" t="s">
        <v>35</v>
      </c>
      <c r="J66" s="123" t="s">
        <v>42</v>
      </c>
      <c r="K66" s="124" t="s">
        <v>175</v>
      </c>
      <c r="L66" s="113">
        <f t="shared" si="2"/>
        <v>3041</v>
      </c>
      <c r="M66" s="113">
        <f t="shared" si="3"/>
        <v>2004</v>
      </c>
      <c r="N66" s="96">
        <f t="shared" si="5"/>
        <v>0.65899375205524502</v>
      </c>
      <c r="O66" s="117">
        <v>211</v>
      </c>
      <c r="P66" s="120">
        <v>200</v>
      </c>
      <c r="Q66" s="135">
        <f t="shared" si="0"/>
        <v>0.94786729857819907</v>
      </c>
      <c r="R66" s="117">
        <v>712</v>
      </c>
      <c r="S66" s="120">
        <v>712</v>
      </c>
      <c r="T66" s="135">
        <f t="shared" si="1"/>
        <v>1</v>
      </c>
      <c r="U66" s="117">
        <v>801</v>
      </c>
      <c r="V66" s="120">
        <v>801</v>
      </c>
      <c r="W66" s="158">
        <f t="shared" si="6"/>
        <v>1</v>
      </c>
      <c r="X66" s="117">
        <v>920</v>
      </c>
      <c r="Y66" s="193">
        <v>291</v>
      </c>
      <c r="Z66" s="156">
        <f t="shared" si="7"/>
        <v>0.31630434782608696</v>
      </c>
      <c r="AA66" s="117">
        <v>397</v>
      </c>
      <c r="AB66" s="86"/>
      <c r="AC66" s="109">
        <f t="shared" si="4"/>
        <v>0.75794251134644475</v>
      </c>
      <c r="AD66" s="137">
        <f t="shared" si="8"/>
        <v>0.65899375205524502</v>
      </c>
      <c r="AE66" s="71">
        <f t="shared" si="39"/>
        <v>36621</v>
      </c>
      <c r="AF66" s="71">
        <f t="shared" si="40"/>
        <v>89365</v>
      </c>
      <c r="AG66" s="71">
        <f t="shared" si="41"/>
        <v>125986</v>
      </c>
      <c r="AH66" s="72">
        <f t="shared" si="42"/>
        <v>-232</v>
      </c>
      <c r="AI66" s="84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  <c r="GI66" s="65"/>
      <c r="GJ66" s="65"/>
      <c r="GK66" s="65"/>
      <c r="GL66" s="65"/>
      <c r="GM66" s="65"/>
      <c r="GN66" s="65"/>
      <c r="GO66" s="65"/>
      <c r="GP66" s="65"/>
      <c r="GQ66" s="65"/>
      <c r="GR66" s="65"/>
      <c r="GS66" s="65"/>
      <c r="GT66" s="65"/>
      <c r="GU66" s="65"/>
      <c r="GV66" s="65"/>
      <c r="GW66" s="65"/>
      <c r="GX66" s="65"/>
      <c r="GY66" s="65"/>
      <c r="GZ66" s="65"/>
      <c r="HA66" s="65"/>
      <c r="HB66" s="65"/>
      <c r="HC66" s="65"/>
      <c r="HD66" s="65"/>
      <c r="HE66" s="65"/>
      <c r="HF66" s="65"/>
      <c r="HG66" s="65"/>
      <c r="HH66" s="65"/>
      <c r="HI66" s="65"/>
      <c r="HJ66" s="65"/>
      <c r="HK66" s="65"/>
      <c r="HL66" s="65"/>
      <c r="HM66" s="65"/>
      <c r="HN66" s="65"/>
      <c r="HO66" s="65"/>
      <c r="HP66" s="65"/>
      <c r="HQ66" s="65"/>
      <c r="HR66" s="65"/>
      <c r="HS66" s="65"/>
      <c r="HT66" s="65"/>
      <c r="HU66" s="65"/>
      <c r="HV66" s="65"/>
    </row>
    <row r="67" spans="1:230" s="108" customFormat="1" ht="51">
      <c r="A67" s="87" t="s">
        <v>111</v>
      </c>
      <c r="B67" s="93" t="s">
        <v>112</v>
      </c>
      <c r="C67" s="93" t="s">
        <v>126</v>
      </c>
      <c r="D67" s="93" t="s">
        <v>129</v>
      </c>
      <c r="E67" s="93" t="s">
        <v>130</v>
      </c>
      <c r="F67" s="121">
        <f t="shared" si="36"/>
        <v>2645</v>
      </c>
      <c r="G67" s="121">
        <f t="shared" si="37"/>
        <v>1694</v>
      </c>
      <c r="H67" s="96">
        <f t="shared" si="38"/>
        <v>0.64045368620037813</v>
      </c>
      <c r="I67" s="122" t="s">
        <v>35</v>
      </c>
      <c r="J67" s="123" t="s">
        <v>67</v>
      </c>
      <c r="K67" s="124" t="s">
        <v>175</v>
      </c>
      <c r="L67" s="113">
        <f t="shared" si="2"/>
        <v>2645</v>
      </c>
      <c r="M67" s="113">
        <f t="shared" si="3"/>
        <v>1694</v>
      </c>
      <c r="N67" s="96">
        <f t="shared" si="5"/>
        <v>0.64045368620037813</v>
      </c>
      <c r="O67" s="117">
        <v>24</v>
      </c>
      <c r="P67" s="120">
        <v>24</v>
      </c>
      <c r="Q67" s="135">
        <f t="shared" si="0"/>
        <v>1</v>
      </c>
      <c r="R67" s="117">
        <v>735</v>
      </c>
      <c r="S67" s="120">
        <v>735</v>
      </c>
      <c r="T67" s="135">
        <f t="shared" si="1"/>
        <v>1</v>
      </c>
      <c r="U67" s="117">
        <v>728</v>
      </c>
      <c r="V67" s="120">
        <v>728</v>
      </c>
      <c r="W67" s="158">
        <f t="shared" si="6"/>
        <v>1</v>
      </c>
      <c r="X67" s="117">
        <v>761</v>
      </c>
      <c r="Y67" s="193">
        <v>207</v>
      </c>
      <c r="Z67" s="156">
        <f t="shared" si="7"/>
        <v>0.27201051248357422</v>
      </c>
      <c r="AA67" s="117">
        <v>397</v>
      </c>
      <c r="AB67" s="86"/>
      <c r="AC67" s="109">
        <f t="shared" si="4"/>
        <v>0.75355871886120995</v>
      </c>
      <c r="AD67" s="137">
        <f t="shared" si="8"/>
        <v>0.64045368620037813</v>
      </c>
      <c r="AE67" s="71">
        <f t="shared" si="39"/>
        <v>3182</v>
      </c>
      <c r="AF67" s="71">
        <f t="shared" si="40"/>
        <v>11758</v>
      </c>
      <c r="AG67" s="71">
        <f t="shared" si="41"/>
        <v>14940</v>
      </c>
      <c r="AH67" s="72">
        <f t="shared" si="42"/>
        <v>-98</v>
      </c>
      <c r="AI67" s="84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  <c r="GI67" s="65"/>
      <c r="GJ67" s="65"/>
      <c r="GK67" s="65"/>
      <c r="GL67" s="65"/>
      <c r="GM67" s="65"/>
      <c r="GN67" s="65"/>
      <c r="GO67" s="65"/>
      <c r="GP67" s="65"/>
      <c r="GQ67" s="65"/>
      <c r="GR67" s="65"/>
      <c r="GS67" s="65"/>
      <c r="GT67" s="65"/>
      <c r="GU67" s="65"/>
      <c r="GV67" s="65"/>
      <c r="GW67" s="65"/>
      <c r="GX67" s="65"/>
      <c r="GY67" s="65"/>
      <c r="GZ67" s="65"/>
      <c r="HA67" s="65"/>
      <c r="HB67" s="65"/>
      <c r="HC67" s="65"/>
      <c r="HD67" s="65"/>
      <c r="HE67" s="65"/>
      <c r="HF67" s="65"/>
      <c r="HG67" s="65"/>
      <c r="HH67" s="65"/>
      <c r="HI67" s="65"/>
      <c r="HJ67" s="65"/>
      <c r="HK67" s="65"/>
      <c r="HL67" s="65"/>
      <c r="HM67" s="65"/>
      <c r="HN67" s="65"/>
      <c r="HO67" s="65"/>
      <c r="HP67" s="65"/>
      <c r="HQ67" s="65"/>
      <c r="HR67" s="65"/>
      <c r="HS67" s="65"/>
      <c r="HT67" s="65"/>
      <c r="HU67" s="65"/>
      <c r="HV67" s="65"/>
    </row>
    <row r="68" spans="1:230" s="108" customFormat="1" ht="51">
      <c r="A68" s="87" t="s">
        <v>111</v>
      </c>
      <c r="B68" s="93" t="s">
        <v>112</v>
      </c>
      <c r="C68" s="93" t="s">
        <v>126</v>
      </c>
      <c r="D68" s="93" t="s">
        <v>131</v>
      </c>
      <c r="E68" s="93" t="s">
        <v>132</v>
      </c>
      <c r="F68" s="265">
        <f>+L68+L69+L70+L71+L72</f>
        <v>348538</v>
      </c>
      <c r="G68" s="265">
        <f>+M68+M69+M70+M71+M72</f>
        <v>215567</v>
      </c>
      <c r="H68" s="254">
        <f>+G68/F68</f>
        <v>0.61848923216406815</v>
      </c>
      <c r="I68" s="122" t="s">
        <v>35</v>
      </c>
      <c r="J68" s="123" t="s">
        <v>36</v>
      </c>
      <c r="K68" s="124" t="s">
        <v>175</v>
      </c>
      <c r="L68" s="113">
        <f t="shared" si="2"/>
        <v>2266</v>
      </c>
      <c r="M68" s="113">
        <f t="shared" si="3"/>
        <v>1096</v>
      </c>
      <c r="N68" s="96">
        <f t="shared" si="5"/>
        <v>0.48367166813768758</v>
      </c>
      <c r="O68" s="117">
        <v>202</v>
      </c>
      <c r="P68" s="120">
        <v>172</v>
      </c>
      <c r="Q68" s="135">
        <f t="shared" si="0"/>
        <v>0.85148514851485146</v>
      </c>
      <c r="R68" s="117">
        <v>415</v>
      </c>
      <c r="S68" s="120">
        <v>404</v>
      </c>
      <c r="T68" s="135">
        <f t="shared" si="1"/>
        <v>0.97349397590361442</v>
      </c>
      <c r="U68" s="117">
        <v>460</v>
      </c>
      <c r="V68" s="120">
        <v>460</v>
      </c>
      <c r="W68" s="158">
        <f t="shared" si="6"/>
        <v>1</v>
      </c>
      <c r="X68" s="117">
        <v>749</v>
      </c>
      <c r="Y68" s="193">
        <v>60</v>
      </c>
      <c r="Z68" s="156">
        <f t="shared" si="7"/>
        <v>8.0106809078771699E-2</v>
      </c>
      <c r="AA68" s="117">
        <v>440</v>
      </c>
      <c r="AB68" s="86"/>
      <c r="AC68" s="109">
        <f t="shared" si="4"/>
        <v>0.60021905805038334</v>
      </c>
      <c r="AD68" s="137">
        <f t="shared" si="8"/>
        <v>0.48367166813768758</v>
      </c>
      <c r="AE68" s="88">
        <f t="shared" si="39"/>
        <v>5068</v>
      </c>
      <c r="AF68" s="88">
        <f t="shared" si="40"/>
        <v>14565</v>
      </c>
      <c r="AG68" s="88">
        <f t="shared" si="41"/>
        <v>19633</v>
      </c>
      <c r="AH68" s="89">
        <f t="shared" si="42"/>
        <v>-1</v>
      </c>
      <c r="AI68" s="84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  <c r="GI68" s="65"/>
      <c r="GJ68" s="65"/>
      <c r="GK68" s="65"/>
      <c r="GL68" s="65"/>
      <c r="GM68" s="65"/>
      <c r="GN68" s="65"/>
      <c r="GO68" s="65"/>
      <c r="GP68" s="65"/>
      <c r="GQ68" s="65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65"/>
      <c r="HD68" s="65"/>
      <c r="HE68" s="65"/>
      <c r="HF68" s="65"/>
      <c r="HG68" s="65"/>
      <c r="HH68" s="65"/>
      <c r="HI68" s="65"/>
      <c r="HJ68" s="65"/>
      <c r="HK68" s="65"/>
      <c r="HL68" s="65"/>
      <c r="HM68" s="65"/>
      <c r="HN68" s="65"/>
      <c r="HO68" s="65"/>
      <c r="HP68" s="65"/>
      <c r="HQ68" s="65"/>
      <c r="HR68" s="65"/>
      <c r="HS68" s="65"/>
      <c r="HT68" s="65"/>
      <c r="HU68" s="65"/>
      <c r="HV68" s="65"/>
    </row>
    <row r="69" spans="1:230" s="108" customFormat="1" ht="51" hidden="1">
      <c r="A69" s="87" t="s">
        <v>111</v>
      </c>
      <c r="B69" s="93" t="s">
        <v>112</v>
      </c>
      <c r="C69" s="93" t="s">
        <v>126</v>
      </c>
      <c r="D69" s="93" t="s">
        <v>131</v>
      </c>
      <c r="E69" s="93" t="s">
        <v>132</v>
      </c>
      <c r="F69" s="265"/>
      <c r="G69" s="265"/>
      <c r="H69" s="254"/>
      <c r="I69" s="126" t="s">
        <v>39</v>
      </c>
      <c r="J69" s="123" t="s">
        <v>36</v>
      </c>
      <c r="K69" s="124" t="s">
        <v>175</v>
      </c>
      <c r="L69" s="113">
        <f t="shared" si="2"/>
        <v>142492</v>
      </c>
      <c r="M69" s="113">
        <f t="shared" si="3"/>
        <v>83912</v>
      </c>
      <c r="N69" s="96">
        <f t="shared" si="5"/>
        <v>0.58888920079723772</v>
      </c>
      <c r="O69" s="117">
        <v>20122</v>
      </c>
      <c r="P69" s="120">
        <v>12593</v>
      </c>
      <c r="Q69" s="135">
        <f t="shared" si="0"/>
        <v>0.62583242222443092</v>
      </c>
      <c r="R69" s="117">
        <v>29037</v>
      </c>
      <c r="S69" s="120">
        <v>28588</v>
      </c>
      <c r="T69" s="135">
        <f t="shared" si="1"/>
        <v>0.98453697007266594</v>
      </c>
      <c r="U69" s="117">
        <v>28079</v>
      </c>
      <c r="V69" s="120">
        <v>27818</v>
      </c>
      <c r="W69" s="158">
        <f t="shared" si="6"/>
        <v>0.99070479717938675</v>
      </c>
      <c r="X69" s="117">
        <v>37199</v>
      </c>
      <c r="Y69" s="193">
        <v>14913</v>
      </c>
      <c r="Z69" s="156">
        <f t="shared" si="7"/>
        <v>0.40089787359875267</v>
      </c>
      <c r="AA69" s="117">
        <v>28055</v>
      </c>
      <c r="AB69" s="86"/>
      <c r="AC69" s="109">
        <f t="shared" si="4"/>
        <v>0.73325934793816683</v>
      </c>
      <c r="AD69" s="137">
        <f t="shared" si="8"/>
        <v>0.58888920079723772</v>
      </c>
      <c r="AE69" s="88">
        <f t="shared" ref="AE69:AE75" si="43">+S74</f>
        <v>1774</v>
      </c>
      <c r="AF69" s="88">
        <f t="shared" ref="AF69:AF75" si="44">+AA74</f>
        <v>990</v>
      </c>
      <c r="AG69" s="65"/>
      <c r="AH69" s="84">
        <f t="shared" ref="AH69:AH75" si="45">+AF69-AE69</f>
        <v>-784</v>
      </c>
      <c r="AI69" s="84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  <c r="GI69" s="65"/>
      <c r="GJ69" s="65"/>
      <c r="GK69" s="65"/>
      <c r="GL69" s="65"/>
      <c r="GM69" s="65"/>
      <c r="GN69" s="65"/>
      <c r="GO69" s="65"/>
      <c r="GP69" s="65"/>
      <c r="GQ69" s="65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65"/>
      <c r="HD69" s="65"/>
      <c r="HE69" s="65"/>
      <c r="HF69" s="65"/>
      <c r="HG69" s="65"/>
      <c r="HH69" s="65"/>
      <c r="HI69" s="65"/>
      <c r="HJ69" s="65"/>
      <c r="HK69" s="65"/>
      <c r="HL69" s="65"/>
      <c r="HM69" s="65"/>
      <c r="HN69" s="65"/>
      <c r="HO69" s="65"/>
      <c r="HP69" s="65"/>
      <c r="HQ69" s="65"/>
      <c r="HR69" s="65"/>
      <c r="HS69" s="65"/>
      <c r="HT69" s="65"/>
      <c r="HU69" s="65"/>
      <c r="HV69" s="65"/>
    </row>
    <row r="70" spans="1:230" s="108" customFormat="1" ht="51" hidden="1">
      <c r="A70" s="87" t="s">
        <v>111</v>
      </c>
      <c r="B70" s="93" t="s">
        <v>112</v>
      </c>
      <c r="C70" s="93" t="s">
        <v>126</v>
      </c>
      <c r="D70" s="93" t="s">
        <v>131</v>
      </c>
      <c r="E70" s="93" t="s">
        <v>132</v>
      </c>
      <c r="F70" s="265"/>
      <c r="G70" s="265"/>
      <c r="H70" s="265"/>
      <c r="I70" s="128" t="s">
        <v>60</v>
      </c>
      <c r="J70" s="123" t="s">
        <v>36</v>
      </c>
      <c r="K70" s="124" t="s">
        <v>175</v>
      </c>
      <c r="L70" s="113">
        <f t="shared" si="2"/>
        <v>62524</v>
      </c>
      <c r="M70" s="113">
        <f t="shared" si="3"/>
        <v>41281</v>
      </c>
      <c r="N70" s="96">
        <f t="shared" si="5"/>
        <v>0.66024246689271315</v>
      </c>
      <c r="O70" s="117">
        <v>10827</v>
      </c>
      <c r="P70" s="120">
        <v>8840</v>
      </c>
      <c r="Q70" s="135">
        <f t="shared" si="0"/>
        <v>0.81647732520550476</v>
      </c>
      <c r="R70" s="117">
        <v>13569</v>
      </c>
      <c r="S70" s="120">
        <v>13448</v>
      </c>
      <c r="T70" s="135">
        <f t="shared" si="1"/>
        <v>0.99108261478369819</v>
      </c>
      <c r="U70" s="117">
        <v>13794</v>
      </c>
      <c r="V70" s="120">
        <v>13780</v>
      </c>
      <c r="W70" s="158">
        <f t="shared" si="6"/>
        <v>0.99898506597071191</v>
      </c>
      <c r="X70" s="117">
        <v>14010</v>
      </c>
      <c r="Y70" s="193">
        <v>5213</v>
      </c>
      <c r="Z70" s="156">
        <f t="shared" si="7"/>
        <v>0.37209136331192005</v>
      </c>
      <c r="AA70" s="117">
        <v>10324</v>
      </c>
      <c r="AB70" s="86"/>
      <c r="AC70" s="109">
        <f t="shared" si="4"/>
        <v>0.79082375478927203</v>
      </c>
      <c r="AD70" s="137">
        <f t="shared" si="8"/>
        <v>0.66024246689271315</v>
      </c>
      <c r="AE70" s="88">
        <f t="shared" si="43"/>
        <v>5317</v>
      </c>
      <c r="AF70" s="88">
        <f t="shared" si="44"/>
        <v>0</v>
      </c>
      <c r="AG70" s="65"/>
      <c r="AH70" s="98">
        <f t="shared" si="45"/>
        <v>-5317</v>
      </c>
      <c r="AI70" s="84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  <c r="GI70" s="65"/>
      <c r="GJ70" s="65"/>
      <c r="GK70" s="65"/>
      <c r="GL70" s="65"/>
      <c r="GM70" s="65"/>
      <c r="GN70" s="65"/>
      <c r="GO70" s="65"/>
      <c r="GP70" s="65"/>
      <c r="GQ70" s="65"/>
      <c r="GR70" s="65"/>
      <c r="GS70" s="65"/>
      <c r="GT70" s="65"/>
      <c r="GU70" s="65"/>
      <c r="GV70" s="65"/>
      <c r="GW70" s="65"/>
      <c r="GX70" s="65"/>
      <c r="GY70" s="65"/>
      <c r="GZ70" s="65"/>
      <c r="HA70" s="65"/>
      <c r="HB70" s="65"/>
      <c r="HC70" s="65"/>
      <c r="HD70" s="65"/>
      <c r="HE70" s="65"/>
      <c r="HF70" s="65"/>
      <c r="HG70" s="65"/>
      <c r="HH70" s="65"/>
      <c r="HI70" s="65"/>
      <c r="HJ70" s="65"/>
      <c r="HK70" s="65"/>
      <c r="HL70" s="65"/>
      <c r="HM70" s="65"/>
      <c r="HN70" s="65"/>
      <c r="HO70" s="65"/>
      <c r="HP70" s="65"/>
      <c r="HQ70" s="65"/>
      <c r="HR70" s="65"/>
      <c r="HS70" s="65"/>
      <c r="HT70" s="65"/>
      <c r="HU70" s="65"/>
      <c r="HV70" s="65"/>
    </row>
    <row r="71" spans="1:230" s="108" customFormat="1" ht="51" hidden="1">
      <c r="A71" s="87" t="s">
        <v>111</v>
      </c>
      <c r="B71" s="93" t="s">
        <v>112</v>
      </c>
      <c r="C71" s="93" t="s">
        <v>126</v>
      </c>
      <c r="D71" s="93" t="s">
        <v>131</v>
      </c>
      <c r="E71" s="93" t="s">
        <v>132</v>
      </c>
      <c r="F71" s="265"/>
      <c r="G71" s="265"/>
      <c r="H71" s="254"/>
      <c r="I71" s="129" t="s">
        <v>66</v>
      </c>
      <c r="J71" s="123" t="s">
        <v>36</v>
      </c>
      <c r="K71" s="124" t="s">
        <v>175</v>
      </c>
      <c r="L71" s="113">
        <f t="shared" si="2"/>
        <v>126218</v>
      </c>
      <c r="M71" s="113">
        <f t="shared" ref="M71:M95" si="46">+P71+S71+V71+Y71</f>
        <v>80677</v>
      </c>
      <c r="N71" s="96">
        <f t="shared" si="5"/>
        <v>0.63918775451995757</v>
      </c>
      <c r="O71" s="117">
        <v>10052</v>
      </c>
      <c r="P71" s="120">
        <v>9873</v>
      </c>
      <c r="Q71" s="135">
        <f t="shared" si="0"/>
        <v>0.98219259848786311</v>
      </c>
      <c r="R71" s="117">
        <v>26801</v>
      </c>
      <c r="S71" s="120">
        <v>26748</v>
      </c>
      <c r="T71" s="135">
        <f t="shared" si="1"/>
        <v>0.99802246184843846</v>
      </c>
      <c r="U71" s="117">
        <v>29805</v>
      </c>
      <c r="V71" s="120">
        <v>29805</v>
      </c>
      <c r="W71" s="158">
        <f t="shared" si="6"/>
        <v>1</v>
      </c>
      <c r="X71" s="117">
        <v>36488</v>
      </c>
      <c r="Y71" s="193">
        <v>14251</v>
      </c>
      <c r="Z71" s="156">
        <f t="shared" ref="Z71:Z95" si="47">+Y71/X71</f>
        <v>0.39056676167507126</v>
      </c>
      <c r="AA71" s="117">
        <v>23072</v>
      </c>
      <c r="AB71" s="86"/>
      <c r="AC71" s="109">
        <f t="shared" ref="AC71:AC95" si="48">+(P71+S71+V71+Y71)/(O71+R71+U71+X71)</f>
        <v>0.78216314738332071</v>
      </c>
      <c r="AD71" s="137">
        <f t="shared" si="8"/>
        <v>0.63918775451995757</v>
      </c>
      <c r="AE71" s="88">
        <f t="shared" si="43"/>
        <v>7289</v>
      </c>
      <c r="AF71" s="88">
        <f t="shared" si="44"/>
        <v>6520</v>
      </c>
      <c r="AG71" s="65"/>
      <c r="AH71" s="84">
        <f t="shared" si="45"/>
        <v>-769</v>
      </c>
      <c r="AI71" s="84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  <c r="GI71" s="65"/>
      <c r="GJ71" s="65"/>
      <c r="GK71" s="65"/>
      <c r="GL71" s="65"/>
      <c r="GM71" s="65"/>
      <c r="GN71" s="65"/>
      <c r="GO71" s="65"/>
      <c r="GP71" s="65"/>
      <c r="GQ71" s="65"/>
      <c r="GR71" s="65"/>
      <c r="GS71" s="65"/>
      <c r="GT71" s="65"/>
      <c r="GU71" s="65"/>
      <c r="GV71" s="65"/>
      <c r="GW71" s="65"/>
      <c r="GX71" s="65"/>
      <c r="GY71" s="65"/>
      <c r="GZ71" s="65"/>
      <c r="HA71" s="65"/>
      <c r="HB71" s="65"/>
      <c r="HC71" s="65"/>
      <c r="HD71" s="65"/>
      <c r="HE71" s="65"/>
      <c r="HF71" s="65"/>
      <c r="HG71" s="65"/>
      <c r="HH71" s="65"/>
      <c r="HI71" s="65"/>
      <c r="HJ71" s="65"/>
      <c r="HK71" s="65"/>
      <c r="HL71" s="65"/>
      <c r="HM71" s="65"/>
      <c r="HN71" s="65"/>
      <c r="HO71" s="65"/>
      <c r="HP71" s="65"/>
      <c r="HQ71" s="65"/>
      <c r="HR71" s="65"/>
      <c r="HS71" s="65"/>
      <c r="HT71" s="65"/>
      <c r="HU71" s="65"/>
      <c r="HV71" s="65"/>
    </row>
    <row r="72" spans="1:230" s="108" customFormat="1" ht="51" hidden="1">
      <c r="A72" s="87" t="s">
        <v>111</v>
      </c>
      <c r="B72" s="93" t="s">
        <v>112</v>
      </c>
      <c r="C72" s="93" t="s">
        <v>126</v>
      </c>
      <c r="D72" s="93" t="s">
        <v>131</v>
      </c>
      <c r="E72" s="93" t="s">
        <v>132</v>
      </c>
      <c r="F72" s="265"/>
      <c r="G72" s="265"/>
      <c r="H72" s="254"/>
      <c r="I72" s="127" t="s">
        <v>59</v>
      </c>
      <c r="J72" s="123" t="s">
        <v>36</v>
      </c>
      <c r="K72" s="124" t="s">
        <v>175</v>
      </c>
      <c r="L72" s="113">
        <f t="shared" si="2"/>
        <v>15038</v>
      </c>
      <c r="M72" s="113">
        <f t="shared" si="46"/>
        <v>8601</v>
      </c>
      <c r="N72" s="96">
        <f t="shared" si="5"/>
        <v>0.57195105732145235</v>
      </c>
      <c r="O72" s="117">
        <v>1312</v>
      </c>
      <c r="P72" s="120">
        <v>1222</v>
      </c>
      <c r="Q72" s="135">
        <f t="shared" si="0"/>
        <v>0.93140243902439024</v>
      </c>
      <c r="R72" s="117">
        <v>1968</v>
      </c>
      <c r="S72" s="120">
        <v>1960</v>
      </c>
      <c r="T72" s="135">
        <f t="shared" si="1"/>
        <v>0.99593495934959353</v>
      </c>
      <c r="U72" s="117">
        <v>4346</v>
      </c>
      <c r="V72" s="120">
        <v>4096</v>
      </c>
      <c r="W72" s="158">
        <f t="shared" si="6"/>
        <v>0.9424758398527382</v>
      </c>
      <c r="X72" s="117">
        <v>4110</v>
      </c>
      <c r="Y72" s="193">
        <v>1323</v>
      </c>
      <c r="Z72" s="156">
        <f t="shared" si="47"/>
        <v>0.32189781021897812</v>
      </c>
      <c r="AA72" s="117">
        <v>3302</v>
      </c>
      <c r="AB72" s="86"/>
      <c r="AC72" s="109">
        <f t="shared" si="48"/>
        <v>0.73287321063394684</v>
      </c>
      <c r="AD72" s="137">
        <f t="shared" si="8"/>
        <v>0.57195105732145235</v>
      </c>
      <c r="AE72" s="88">
        <f t="shared" si="43"/>
        <v>2475</v>
      </c>
      <c r="AF72" s="88">
        <f t="shared" si="44"/>
        <v>3719</v>
      </c>
      <c r="AG72" s="65"/>
      <c r="AH72" s="91">
        <f t="shared" si="45"/>
        <v>1244</v>
      </c>
      <c r="AI72" s="84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  <c r="GW72" s="65"/>
      <c r="GX72" s="65"/>
      <c r="GY72" s="65"/>
      <c r="GZ72" s="65"/>
      <c r="HA72" s="65"/>
      <c r="HB72" s="65"/>
      <c r="HC72" s="65"/>
      <c r="HD72" s="65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</row>
    <row r="73" spans="1:230" s="108" customFormat="1" ht="38.25" hidden="1">
      <c r="A73" s="87" t="s">
        <v>111</v>
      </c>
      <c r="B73" s="93" t="s">
        <v>112</v>
      </c>
      <c r="C73" s="93" t="s">
        <v>133</v>
      </c>
      <c r="D73" s="93" t="s">
        <v>134</v>
      </c>
      <c r="E73" s="93" t="s">
        <v>135</v>
      </c>
      <c r="F73" s="121">
        <f t="shared" ref="F73" si="49">+L73</f>
        <v>19634</v>
      </c>
      <c r="G73" s="121">
        <f t="shared" ref="G73" si="50">+M73</f>
        <v>12711</v>
      </c>
      <c r="H73" s="96">
        <f t="shared" ref="H73" si="51">+G73/F73</f>
        <v>0.64739737190587754</v>
      </c>
      <c r="I73" s="131" t="s">
        <v>75</v>
      </c>
      <c r="J73" s="123" t="s">
        <v>36</v>
      </c>
      <c r="K73" s="124" t="s">
        <v>175</v>
      </c>
      <c r="L73" s="113">
        <f t="shared" si="2"/>
        <v>19634</v>
      </c>
      <c r="M73" s="113">
        <f t="shared" si="46"/>
        <v>12711</v>
      </c>
      <c r="N73" s="96">
        <f t="shared" si="5"/>
        <v>0.64739737190587754</v>
      </c>
      <c r="O73" s="117">
        <v>629</v>
      </c>
      <c r="P73" s="120">
        <v>628</v>
      </c>
      <c r="Q73" s="135">
        <f t="shared" si="0"/>
        <v>0.99841017488076311</v>
      </c>
      <c r="R73" s="117">
        <v>4440</v>
      </c>
      <c r="S73" s="120">
        <v>4440</v>
      </c>
      <c r="T73" s="135">
        <f t="shared" si="1"/>
        <v>1</v>
      </c>
      <c r="U73" s="117">
        <v>4970</v>
      </c>
      <c r="V73" s="120">
        <v>4664</v>
      </c>
      <c r="W73" s="158">
        <f t="shared" si="6"/>
        <v>0.93843058350100605</v>
      </c>
      <c r="X73" s="117">
        <v>6976</v>
      </c>
      <c r="Y73" s="193">
        <v>2979</v>
      </c>
      <c r="Z73" s="156">
        <f t="shared" si="47"/>
        <v>0.42703555045871561</v>
      </c>
      <c r="AA73" s="117">
        <v>2619</v>
      </c>
      <c r="AB73" s="86"/>
      <c r="AC73" s="109">
        <f t="shared" si="48"/>
        <v>0.74704672347928303</v>
      </c>
      <c r="AD73" s="137">
        <f t="shared" si="8"/>
        <v>0.64739737190587754</v>
      </c>
      <c r="AE73" s="88">
        <f t="shared" si="43"/>
        <v>2607</v>
      </c>
      <c r="AF73" s="88">
        <f t="shared" si="44"/>
        <v>0</v>
      </c>
      <c r="AG73" s="65"/>
      <c r="AH73" s="98">
        <f t="shared" si="45"/>
        <v>-2607</v>
      </c>
      <c r="AI73" s="84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  <c r="GI73" s="65"/>
      <c r="GJ73" s="65"/>
      <c r="GK73" s="65"/>
      <c r="GL73" s="65"/>
      <c r="GM73" s="65"/>
      <c r="GN73" s="65"/>
      <c r="GO73" s="65"/>
      <c r="GP73" s="65"/>
      <c r="GQ73" s="65"/>
      <c r="GR73" s="65"/>
      <c r="GS73" s="65"/>
      <c r="GT73" s="65"/>
      <c r="GU73" s="65"/>
      <c r="GV73" s="65"/>
      <c r="GW73" s="65"/>
      <c r="GX73" s="65"/>
      <c r="GY73" s="65"/>
      <c r="GZ73" s="65"/>
      <c r="HA73" s="65"/>
      <c r="HB73" s="65"/>
      <c r="HC73" s="65"/>
      <c r="HD73" s="65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</row>
    <row r="74" spans="1:230" s="108" customFormat="1" ht="38.25">
      <c r="A74" s="87" t="s">
        <v>136</v>
      </c>
      <c r="B74" s="93" t="s">
        <v>137</v>
      </c>
      <c r="C74" s="93" t="s">
        <v>138</v>
      </c>
      <c r="D74" s="93" t="s">
        <v>139</v>
      </c>
      <c r="E74" s="93" t="s">
        <v>140</v>
      </c>
      <c r="F74" s="265">
        <f>+AVERAGE(L74,L75,L76,L77,L78,L79,L80)</f>
        <v>10805.428571428571</v>
      </c>
      <c r="G74" s="265">
        <f>+AVERAGE(M74,M75,M76,M77,M78,M79,M80)</f>
        <v>7865.8571428571431</v>
      </c>
      <c r="H74" s="254">
        <f>+G74/F74</f>
        <v>0.72795420291387936</v>
      </c>
      <c r="I74" s="122" t="s">
        <v>35</v>
      </c>
      <c r="J74" s="123" t="s">
        <v>42</v>
      </c>
      <c r="K74" s="124" t="s">
        <v>175</v>
      </c>
      <c r="L74" s="113">
        <f t="shared" si="2"/>
        <v>6543</v>
      </c>
      <c r="M74" s="113">
        <f t="shared" si="46"/>
        <v>5512</v>
      </c>
      <c r="N74" s="96">
        <f t="shared" si="5"/>
        <v>0.84242702124407765</v>
      </c>
      <c r="O74" s="117">
        <v>1148</v>
      </c>
      <c r="P74" s="120">
        <v>1120</v>
      </c>
      <c r="Q74" s="135">
        <f t="shared" si="0"/>
        <v>0.97560975609756095</v>
      </c>
      <c r="R74" s="117">
        <v>1787</v>
      </c>
      <c r="S74" s="120">
        <v>1774</v>
      </c>
      <c r="T74" s="135">
        <f t="shared" ref="T74:T94" si="52">+S74/R74</f>
        <v>0.99272523782876332</v>
      </c>
      <c r="U74" s="117">
        <v>2618</v>
      </c>
      <c r="V74" s="120">
        <v>2618</v>
      </c>
      <c r="W74" s="158">
        <f t="shared" si="6"/>
        <v>1</v>
      </c>
      <c r="X74" s="117">
        <v>0</v>
      </c>
      <c r="Y74" s="193">
        <v>0</v>
      </c>
      <c r="Z74" s="156" t="e">
        <f t="shared" si="47"/>
        <v>#DIV/0!</v>
      </c>
      <c r="AA74" s="117">
        <v>990</v>
      </c>
      <c r="AB74" s="86"/>
      <c r="AC74" s="109">
        <f t="shared" si="48"/>
        <v>0.99261660363767334</v>
      </c>
      <c r="AD74" s="137">
        <f t="shared" si="8"/>
        <v>0.84242702124407765</v>
      </c>
      <c r="AE74" s="88">
        <f t="shared" si="43"/>
        <v>328</v>
      </c>
      <c r="AF74" s="88">
        <f t="shared" si="44"/>
        <v>250</v>
      </c>
      <c r="AG74" s="65"/>
      <c r="AH74" s="84">
        <f t="shared" si="45"/>
        <v>-78</v>
      </c>
      <c r="AI74" s="84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  <c r="GW74" s="65"/>
      <c r="GX74" s="65"/>
      <c r="GY74" s="65"/>
      <c r="GZ74" s="65"/>
      <c r="HA74" s="65"/>
      <c r="HB74" s="65"/>
      <c r="HC74" s="65"/>
      <c r="HD74" s="65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</row>
    <row r="75" spans="1:230" s="108" customFormat="1" ht="38.25" hidden="1">
      <c r="A75" s="87" t="s">
        <v>136</v>
      </c>
      <c r="B75" s="93" t="s">
        <v>137</v>
      </c>
      <c r="C75" s="93" t="s">
        <v>138</v>
      </c>
      <c r="D75" s="93" t="s">
        <v>139</v>
      </c>
      <c r="E75" s="93" t="s">
        <v>140</v>
      </c>
      <c r="F75" s="266"/>
      <c r="G75" s="266"/>
      <c r="H75" s="255"/>
      <c r="I75" s="126" t="s">
        <v>39</v>
      </c>
      <c r="J75" s="123" t="s">
        <v>42</v>
      </c>
      <c r="K75" s="124" t="s">
        <v>175</v>
      </c>
      <c r="L75" s="113">
        <f t="shared" ref="L75:L95" si="53">+O75+R75+U75+X75+AA75</f>
        <v>14707</v>
      </c>
      <c r="M75" s="113">
        <f t="shared" si="46"/>
        <v>14106</v>
      </c>
      <c r="N75" s="96">
        <f t="shared" ref="N75:N95" si="54">+M75/L75</f>
        <v>0.95913510573196437</v>
      </c>
      <c r="O75" s="117">
        <v>2745</v>
      </c>
      <c r="P75" s="120">
        <v>2272</v>
      </c>
      <c r="Q75" s="135">
        <f t="shared" si="0"/>
        <v>0.82768670309653913</v>
      </c>
      <c r="R75" s="117">
        <v>5444</v>
      </c>
      <c r="S75" s="120">
        <v>5317</v>
      </c>
      <c r="T75" s="135">
        <f t="shared" si="52"/>
        <v>0.97667156502571639</v>
      </c>
      <c r="U75" s="117">
        <v>6518</v>
      </c>
      <c r="V75" s="120">
        <v>6517</v>
      </c>
      <c r="W75" s="158">
        <f t="shared" ref="W75:W95" si="55">+V75/U75</f>
        <v>0.99984657870512428</v>
      </c>
      <c r="X75" s="117">
        <v>0</v>
      </c>
      <c r="Y75" s="193">
        <v>0</v>
      </c>
      <c r="Z75" s="156" t="e">
        <f t="shared" si="47"/>
        <v>#DIV/0!</v>
      </c>
      <c r="AA75" s="117">
        <v>0</v>
      </c>
      <c r="AB75" s="86"/>
      <c r="AC75" s="109">
        <f t="shared" si="48"/>
        <v>0.95913510573196437</v>
      </c>
      <c r="AD75" s="137">
        <f t="shared" ref="AD75:AD95" si="56">+(P75+S75+V75+Y75+AB75)/(O75+R75+U75+X75+AA75)</f>
        <v>0.95913510573196437</v>
      </c>
      <c r="AE75" s="88">
        <f t="shared" si="43"/>
        <v>471</v>
      </c>
      <c r="AF75" s="88">
        <f t="shared" si="44"/>
        <v>0</v>
      </c>
      <c r="AG75" s="65"/>
      <c r="AH75" s="84">
        <f t="shared" si="45"/>
        <v>-471</v>
      </c>
      <c r="AI75" s="84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  <c r="GI75" s="65"/>
      <c r="GJ75" s="65"/>
      <c r="GK75" s="65"/>
      <c r="GL75" s="65"/>
      <c r="GM75" s="65"/>
      <c r="GN75" s="65"/>
      <c r="GO75" s="65"/>
      <c r="GP75" s="65"/>
      <c r="GQ75" s="65"/>
      <c r="GR75" s="65"/>
      <c r="GS75" s="65"/>
      <c r="GT75" s="65"/>
      <c r="GU75" s="65"/>
      <c r="GV75" s="65"/>
      <c r="GW75" s="65"/>
      <c r="GX75" s="65"/>
      <c r="GY75" s="65"/>
      <c r="GZ75" s="65"/>
      <c r="HA75" s="65"/>
      <c r="HB75" s="65"/>
      <c r="HC75" s="65"/>
      <c r="HD75" s="65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</row>
    <row r="76" spans="1:230" s="108" customFormat="1" ht="38.25" hidden="1">
      <c r="A76" s="87" t="s">
        <v>136</v>
      </c>
      <c r="B76" s="93" t="s">
        <v>137</v>
      </c>
      <c r="C76" s="93" t="s">
        <v>138</v>
      </c>
      <c r="D76" s="93" t="s">
        <v>139</v>
      </c>
      <c r="E76" s="93" t="s">
        <v>140</v>
      </c>
      <c r="F76" s="266"/>
      <c r="G76" s="266"/>
      <c r="H76" s="255"/>
      <c r="I76" s="129" t="s">
        <v>66</v>
      </c>
      <c r="J76" s="123" t="s">
        <v>42</v>
      </c>
      <c r="K76" s="124" t="s">
        <v>175</v>
      </c>
      <c r="L76" s="113">
        <f t="shared" si="53"/>
        <v>27706</v>
      </c>
      <c r="M76" s="113">
        <f t="shared" si="46"/>
        <v>20260</v>
      </c>
      <c r="N76" s="96">
        <f t="shared" si="54"/>
        <v>0.73124954883418758</v>
      </c>
      <c r="O76" s="117">
        <v>1993</v>
      </c>
      <c r="P76" s="120">
        <v>1556</v>
      </c>
      <c r="Q76" s="135">
        <f t="shared" si="0"/>
        <v>0.78073256397390867</v>
      </c>
      <c r="R76" s="117">
        <v>7315</v>
      </c>
      <c r="S76" s="120">
        <v>7289</v>
      </c>
      <c r="T76" s="135">
        <f t="shared" si="52"/>
        <v>0.99644565960355436</v>
      </c>
      <c r="U76" s="117">
        <v>11878</v>
      </c>
      <c r="V76" s="120">
        <v>11415</v>
      </c>
      <c r="W76" s="158">
        <f t="shared" si="55"/>
        <v>0.96102037380030303</v>
      </c>
      <c r="X76" s="117">
        <v>0</v>
      </c>
      <c r="Y76" s="193">
        <v>0</v>
      </c>
      <c r="Z76" s="156" t="e">
        <f t="shared" si="47"/>
        <v>#DIV/0!</v>
      </c>
      <c r="AA76" s="117">
        <v>6520</v>
      </c>
      <c r="AB76" s="86"/>
      <c r="AC76" s="109">
        <f t="shared" si="48"/>
        <v>0.95629189087133015</v>
      </c>
      <c r="AD76" s="137">
        <f t="shared" si="56"/>
        <v>0.73124954883418758</v>
      </c>
      <c r="AE76" s="65"/>
      <c r="AF76" s="65"/>
      <c r="AG76" s="65"/>
      <c r="AH76" s="66"/>
      <c r="AI76" s="84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  <c r="GI76" s="65"/>
      <c r="GJ76" s="65"/>
      <c r="GK76" s="65"/>
      <c r="GL76" s="65"/>
      <c r="GM76" s="65"/>
      <c r="GN76" s="65"/>
      <c r="GO76" s="65"/>
      <c r="GP76" s="65"/>
      <c r="GQ76" s="65"/>
      <c r="GR76" s="65"/>
      <c r="GS76" s="65"/>
      <c r="GT76" s="65"/>
      <c r="GU76" s="65"/>
      <c r="GV76" s="65"/>
      <c r="GW76" s="65"/>
      <c r="GX76" s="65"/>
      <c r="GY76" s="65"/>
      <c r="GZ76" s="65"/>
      <c r="HA76" s="65"/>
      <c r="HB76" s="65"/>
      <c r="HC76" s="65"/>
      <c r="HD76" s="65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</row>
    <row r="77" spans="1:230" s="108" customFormat="1" ht="38.25" hidden="1">
      <c r="A77" s="87" t="s">
        <v>136</v>
      </c>
      <c r="B77" s="93" t="s">
        <v>137</v>
      </c>
      <c r="C77" s="93" t="s">
        <v>138</v>
      </c>
      <c r="D77" s="93" t="s">
        <v>139</v>
      </c>
      <c r="E77" s="93" t="s">
        <v>140</v>
      </c>
      <c r="F77" s="266"/>
      <c r="G77" s="266"/>
      <c r="H77" s="255"/>
      <c r="I77" s="131" t="s">
        <v>75</v>
      </c>
      <c r="J77" s="123" t="s">
        <v>42</v>
      </c>
      <c r="K77" s="124" t="s">
        <v>175</v>
      </c>
      <c r="L77" s="113">
        <f t="shared" si="53"/>
        <v>17042</v>
      </c>
      <c r="M77" s="113">
        <f t="shared" si="46"/>
        <v>7686</v>
      </c>
      <c r="N77" s="96">
        <f t="shared" si="54"/>
        <v>0.45100340335641359</v>
      </c>
      <c r="O77" s="117">
        <v>484</v>
      </c>
      <c r="P77" s="120">
        <v>483</v>
      </c>
      <c r="Q77" s="135">
        <f t="shared" si="0"/>
        <v>0.99793388429752061</v>
      </c>
      <c r="R77" s="117">
        <v>2530</v>
      </c>
      <c r="S77" s="120">
        <v>2475</v>
      </c>
      <c r="T77" s="135">
        <f t="shared" si="52"/>
        <v>0.97826086956521741</v>
      </c>
      <c r="U77" s="117">
        <v>4731</v>
      </c>
      <c r="V77" s="120">
        <v>4728</v>
      </c>
      <c r="W77" s="158">
        <f t="shared" si="55"/>
        <v>0.99936588459099551</v>
      </c>
      <c r="X77" s="117">
        <v>5578</v>
      </c>
      <c r="Y77" s="193"/>
      <c r="Z77" s="156">
        <f t="shared" si="47"/>
        <v>0</v>
      </c>
      <c r="AA77" s="117">
        <v>3719</v>
      </c>
      <c r="AB77" s="86"/>
      <c r="AC77" s="109">
        <f t="shared" si="48"/>
        <v>0.57689709524881783</v>
      </c>
      <c r="AD77" s="137">
        <f t="shared" si="56"/>
        <v>0.45100340335641359</v>
      </c>
      <c r="AE77" s="65"/>
      <c r="AF77" s="65"/>
      <c r="AG77" s="65"/>
      <c r="AH77" s="66"/>
      <c r="AI77" s="84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  <c r="GI77" s="65"/>
      <c r="GJ77" s="65"/>
      <c r="GK77" s="65"/>
      <c r="GL77" s="65"/>
      <c r="GM77" s="65"/>
      <c r="GN77" s="65"/>
      <c r="GO77" s="65"/>
      <c r="GP77" s="65"/>
      <c r="GQ77" s="65"/>
      <c r="GR77" s="65"/>
      <c r="GS77" s="65"/>
      <c r="GT77" s="65"/>
      <c r="GU77" s="65"/>
      <c r="GV77" s="65"/>
      <c r="GW77" s="65"/>
      <c r="GX77" s="65"/>
      <c r="GY77" s="65"/>
      <c r="GZ77" s="65"/>
      <c r="HA77" s="65"/>
      <c r="HB77" s="65"/>
      <c r="HC77" s="65"/>
      <c r="HD77" s="65"/>
      <c r="HE77" s="65"/>
      <c r="HF77" s="65"/>
      <c r="HG77" s="65"/>
      <c r="HH77" s="65"/>
      <c r="HI77" s="65"/>
      <c r="HJ77" s="65"/>
      <c r="HK77" s="65"/>
      <c r="HL77" s="65"/>
      <c r="HM77" s="65"/>
      <c r="HN77" s="65"/>
      <c r="HO77" s="65"/>
      <c r="HP77" s="65"/>
      <c r="HQ77" s="65"/>
      <c r="HR77" s="65"/>
      <c r="HS77" s="65"/>
      <c r="HT77" s="65"/>
      <c r="HU77" s="65"/>
      <c r="HV77" s="65"/>
    </row>
    <row r="78" spans="1:230" s="108" customFormat="1" ht="38.25" hidden="1">
      <c r="A78" s="87" t="s">
        <v>136</v>
      </c>
      <c r="B78" s="93" t="s">
        <v>137</v>
      </c>
      <c r="C78" s="93" t="s">
        <v>138</v>
      </c>
      <c r="D78" s="93" t="s">
        <v>139</v>
      </c>
      <c r="E78" s="93" t="s">
        <v>140</v>
      </c>
      <c r="F78" s="265"/>
      <c r="G78" s="265"/>
      <c r="H78" s="265"/>
      <c r="I78" s="128" t="s">
        <v>60</v>
      </c>
      <c r="J78" s="123" t="s">
        <v>42</v>
      </c>
      <c r="K78" s="124" t="s">
        <v>175</v>
      </c>
      <c r="L78" s="113">
        <f t="shared" si="53"/>
        <v>7112</v>
      </c>
      <c r="M78" s="113">
        <f t="shared" si="46"/>
        <v>5499</v>
      </c>
      <c r="N78" s="96">
        <f t="shared" si="54"/>
        <v>0.77320022497187857</v>
      </c>
      <c r="O78" s="117">
        <v>1899</v>
      </c>
      <c r="P78" s="120">
        <v>424</v>
      </c>
      <c r="Q78" s="135">
        <f t="shared" si="0"/>
        <v>0.22327540810953134</v>
      </c>
      <c r="R78" s="117">
        <v>2694</v>
      </c>
      <c r="S78" s="120">
        <v>2607</v>
      </c>
      <c r="T78" s="135">
        <f t="shared" si="52"/>
        <v>0.96770601336302897</v>
      </c>
      <c r="U78" s="117">
        <v>2519</v>
      </c>
      <c r="V78" s="120">
        <v>2468</v>
      </c>
      <c r="W78" s="158">
        <f t="shared" si="55"/>
        <v>0.97975387058356489</v>
      </c>
      <c r="X78" s="117">
        <v>0</v>
      </c>
      <c r="Y78" s="193">
        <v>0</v>
      </c>
      <c r="Z78" s="156" t="e">
        <f t="shared" si="47"/>
        <v>#DIV/0!</v>
      </c>
      <c r="AA78" s="117">
        <v>0</v>
      </c>
      <c r="AB78" s="86"/>
      <c r="AC78" s="109">
        <f t="shared" si="48"/>
        <v>0.77320022497187857</v>
      </c>
      <c r="AD78" s="137">
        <f t="shared" si="56"/>
        <v>0.77320022497187857</v>
      </c>
      <c r="AE78" s="88">
        <f>+P90+S90</f>
        <v>461</v>
      </c>
      <c r="AF78" s="88">
        <f>+U90+X90+AA90</f>
        <v>1311</v>
      </c>
      <c r="AG78" s="88">
        <f>+AE78+AF78</f>
        <v>1772</v>
      </c>
      <c r="AH78" s="103">
        <f>+AG78-L90</f>
        <v>-20</v>
      </c>
      <c r="AI78" s="84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  <c r="GI78" s="65"/>
      <c r="GJ78" s="65"/>
      <c r="GK78" s="65"/>
      <c r="GL78" s="65"/>
      <c r="GM78" s="65"/>
      <c r="GN78" s="65"/>
      <c r="GO78" s="65"/>
      <c r="GP78" s="65"/>
      <c r="GQ78" s="65"/>
      <c r="GR78" s="65"/>
      <c r="GS78" s="65"/>
      <c r="GT78" s="65"/>
      <c r="GU78" s="65"/>
      <c r="GV78" s="65"/>
      <c r="GW78" s="65"/>
      <c r="GX78" s="65"/>
      <c r="GY78" s="65"/>
      <c r="GZ78" s="65"/>
      <c r="HA78" s="65"/>
      <c r="HB78" s="65"/>
      <c r="HC78" s="65"/>
      <c r="HD78" s="65"/>
      <c r="HE78" s="65"/>
      <c r="HF78" s="65"/>
      <c r="HG78" s="65"/>
      <c r="HH78" s="65"/>
      <c r="HI78" s="65"/>
      <c r="HJ78" s="65"/>
      <c r="HK78" s="65"/>
      <c r="HL78" s="65"/>
      <c r="HM78" s="65"/>
      <c r="HN78" s="65"/>
      <c r="HO78" s="65"/>
      <c r="HP78" s="65"/>
      <c r="HQ78" s="65"/>
      <c r="HR78" s="65"/>
      <c r="HS78" s="65"/>
      <c r="HT78" s="65"/>
      <c r="HU78" s="65"/>
      <c r="HV78" s="65"/>
    </row>
    <row r="79" spans="1:230" s="108" customFormat="1" ht="65.25" hidden="1" customHeight="1">
      <c r="A79" s="87" t="s">
        <v>136</v>
      </c>
      <c r="B79" s="93" t="s">
        <v>137</v>
      </c>
      <c r="C79" s="93" t="s">
        <v>138</v>
      </c>
      <c r="D79" s="93" t="s">
        <v>139</v>
      </c>
      <c r="E79" s="93" t="s">
        <v>140</v>
      </c>
      <c r="F79" s="266"/>
      <c r="G79" s="266"/>
      <c r="H79" s="255"/>
      <c r="I79" s="127" t="s">
        <v>59</v>
      </c>
      <c r="J79" s="123" t="s">
        <v>42</v>
      </c>
      <c r="K79" s="124" t="s">
        <v>175</v>
      </c>
      <c r="L79" s="113">
        <f t="shared" si="53"/>
        <v>1079</v>
      </c>
      <c r="M79" s="113">
        <f t="shared" si="46"/>
        <v>828</v>
      </c>
      <c r="N79" s="96">
        <f t="shared" si="54"/>
        <v>0.76737720111214092</v>
      </c>
      <c r="O79" s="117">
        <v>53</v>
      </c>
      <c r="P79" s="120">
        <v>53</v>
      </c>
      <c r="Q79" s="135">
        <f t="shared" si="0"/>
        <v>1</v>
      </c>
      <c r="R79" s="117">
        <v>329</v>
      </c>
      <c r="S79" s="120">
        <v>328</v>
      </c>
      <c r="T79" s="135">
        <f t="shared" si="52"/>
        <v>0.99696048632218848</v>
      </c>
      <c r="U79" s="117">
        <v>447</v>
      </c>
      <c r="V79" s="120">
        <v>447</v>
      </c>
      <c r="W79" s="158">
        <f t="shared" si="55"/>
        <v>1</v>
      </c>
      <c r="X79" s="117">
        <v>0</v>
      </c>
      <c r="Y79" s="193">
        <v>0</v>
      </c>
      <c r="Z79" s="156" t="e">
        <f t="shared" si="47"/>
        <v>#DIV/0!</v>
      </c>
      <c r="AA79" s="117">
        <v>250</v>
      </c>
      <c r="AB79" s="86"/>
      <c r="AC79" s="109">
        <f t="shared" si="48"/>
        <v>0.99879372738238847</v>
      </c>
      <c r="AD79" s="137">
        <f t="shared" si="56"/>
        <v>0.76737720111214092</v>
      </c>
      <c r="AE79" s="65"/>
      <c r="AF79" s="65"/>
      <c r="AG79" s="65"/>
      <c r="AH79" s="66"/>
      <c r="AI79" s="84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  <c r="GI79" s="65"/>
      <c r="GJ79" s="65"/>
      <c r="GK79" s="65"/>
      <c r="GL79" s="65"/>
      <c r="GM79" s="65"/>
      <c r="GN79" s="65"/>
      <c r="GO79" s="65"/>
      <c r="GP79" s="65"/>
      <c r="GQ79" s="65"/>
      <c r="GR79" s="65"/>
      <c r="GS79" s="65"/>
      <c r="GT79" s="65"/>
      <c r="GU79" s="65"/>
      <c r="GV79" s="65"/>
      <c r="GW79" s="65"/>
      <c r="GX79" s="65"/>
      <c r="GY79" s="65"/>
      <c r="GZ79" s="65"/>
      <c r="HA79" s="65"/>
      <c r="HB79" s="65"/>
      <c r="HC79" s="65"/>
      <c r="HD79" s="65"/>
      <c r="HE79" s="65"/>
      <c r="HF79" s="65"/>
      <c r="HG79" s="65"/>
      <c r="HH79" s="65"/>
      <c r="HI79" s="65"/>
      <c r="HJ79" s="65"/>
      <c r="HK79" s="65"/>
      <c r="HL79" s="65"/>
      <c r="HM79" s="65"/>
      <c r="HN79" s="65"/>
      <c r="HO79" s="65"/>
      <c r="HP79" s="65"/>
      <c r="HQ79" s="65"/>
      <c r="HR79" s="65"/>
      <c r="HS79" s="65"/>
      <c r="HT79" s="65"/>
      <c r="HU79" s="65"/>
      <c r="HV79" s="65"/>
    </row>
    <row r="80" spans="1:230" s="108" customFormat="1" ht="65.25" hidden="1" customHeight="1">
      <c r="A80" s="87" t="s">
        <v>136</v>
      </c>
      <c r="B80" s="93" t="s">
        <v>137</v>
      </c>
      <c r="C80" s="93" t="s">
        <v>138</v>
      </c>
      <c r="D80" s="93" t="s">
        <v>139</v>
      </c>
      <c r="E80" s="93" t="s">
        <v>140</v>
      </c>
      <c r="F80" s="266"/>
      <c r="G80" s="266"/>
      <c r="H80" s="266"/>
      <c r="I80" s="133" t="s">
        <v>116</v>
      </c>
      <c r="J80" s="123" t="s">
        <v>42</v>
      </c>
      <c r="K80" s="124" t="s">
        <v>175</v>
      </c>
      <c r="L80" s="113">
        <f t="shared" si="53"/>
        <v>1449</v>
      </c>
      <c r="M80" s="113">
        <f t="shared" si="46"/>
        <v>1170</v>
      </c>
      <c r="N80" s="96">
        <f t="shared" si="54"/>
        <v>0.80745341614906829</v>
      </c>
      <c r="O80" s="117">
        <v>170</v>
      </c>
      <c r="P80" s="120">
        <v>145</v>
      </c>
      <c r="Q80" s="135">
        <f t="shared" si="0"/>
        <v>0.8529411764705882</v>
      </c>
      <c r="R80" s="117">
        <v>702</v>
      </c>
      <c r="S80" s="120">
        <v>471</v>
      </c>
      <c r="T80" s="135">
        <f t="shared" si="52"/>
        <v>0.67094017094017089</v>
      </c>
      <c r="U80" s="117">
        <v>577</v>
      </c>
      <c r="V80" s="120">
        <v>554</v>
      </c>
      <c r="W80" s="158">
        <f t="shared" si="55"/>
        <v>0.96013864818024264</v>
      </c>
      <c r="X80" s="117">
        <v>0</v>
      </c>
      <c r="Y80" s="193">
        <v>0</v>
      </c>
      <c r="Z80" s="156" t="e">
        <f t="shared" si="47"/>
        <v>#DIV/0!</v>
      </c>
      <c r="AA80" s="117">
        <v>0</v>
      </c>
      <c r="AB80" s="86"/>
      <c r="AC80" s="109">
        <f t="shared" si="48"/>
        <v>0.80745341614906829</v>
      </c>
      <c r="AD80" s="137">
        <f t="shared" si="56"/>
        <v>0.80745341614906829</v>
      </c>
      <c r="AE80" s="65"/>
      <c r="AF80" s="65"/>
      <c r="AG80" s="65"/>
      <c r="AH80" s="66"/>
      <c r="AI80" s="84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  <c r="GI80" s="65"/>
      <c r="GJ80" s="65"/>
      <c r="GK80" s="65"/>
      <c r="GL80" s="65"/>
      <c r="GM80" s="65"/>
      <c r="GN80" s="65"/>
      <c r="GO80" s="65"/>
      <c r="GP80" s="65"/>
      <c r="GQ80" s="65"/>
      <c r="GR80" s="65"/>
      <c r="GS80" s="65"/>
      <c r="GT80" s="65"/>
      <c r="GU80" s="65"/>
      <c r="GV80" s="65"/>
      <c r="GW80" s="65"/>
      <c r="GX80" s="65"/>
      <c r="GY80" s="65"/>
      <c r="GZ80" s="65"/>
      <c r="HA80" s="65"/>
      <c r="HB80" s="65"/>
      <c r="HC80" s="65"/>
      <c r="HD80" s="65"/>
      <c r="HE80" s="65"/>
      <c r="HF80" s="65"/>
      <c r="HG80" s="65"/>
      <c r="HH80" s="65"/>
      <c r="HI80" s="65"/>
      <c r="HJ80" s="65"/>
      <c r="HK80" s="65"/>
      <c r="HL80" s="65"/>
      <c r="HM80" s="65"/>
      <c r="HN80" s="65"/>
      <c r="HO80" s="65"/>
      <c r="HP80" s="65"/>
      <c r="HQ80" s="65"/>
      <c r="HR80" s="65"/>
      <c r="HS80" s="65"/>
      <c r="HT80" s="65"/>
      <c r="HU80" s="65"/>
      <c r="HV80" s="65"/>
    </row>
    <row r="81" spans="1:230" s="108" customFormat="1" ht="65.25" customHeight="1">
      <c r="A81" s="87" t="s">
        <v>136</v>
      </c>
      <c r="B81" s="93" t="s">
        <v>137</v>
      </c>
      <c r="C81" s="93" t="s">
        <v>138</v>
      </c>
      <c r="D81" s="93" t="s">
        <v>139</v>
      </c>
      <c r="E81" s="93" t="s">
        <v>204</v>
      </c>
      <c r="F81" s="265">
        <f>+AVERAGE(L81,L82,L83,L84,L85,L86,L87)</f>
        <v>9419.8571428571431</v>
      </c>
      <c r="G81" s="265">
        <f>+AVERAGE(M81,M82,M83,M84,M85,M86,M87)</f>
        <v>3374.2857142857142</v>
      </c>
      <c r="H81" s="254">
        <f>+G81/F81</f>
        <v>0.35820986062876292</v>
      </c>
      <c r="I81" s="122" t="s">
        <v>35</v>
      </c>
      <c r="J81" s="123" t="s">
        <v>67</v>
      </c>
      <c r="K81" s="124" t="s">
        <v>175</v>
      </c>
      <c r="L81" s="113">
        <f t="shared" ref="L81:L87" si="57">+O81+R81+U81+X81+AA81</f>
        <v>3576</v>
      </c>
      <c r="M81" s="113">
        <f t="shared" si="46"/>
        <v>1606</v>
      </c>
      <c r="N81" s="213">
        <f t="shared" ref="N81:N87" si="58">+M81/L81</f>
        <v>0.44910514541387025</v>
      </c>
      <c r="O81" s="117">
        <v>0</v>
      </c>
      <c r="P81" s="120">
        <v>0</v>
      </c>
      <c r="Q81" s="215" t="e">
        <f t="shared" ref="Q81:Q87" si="59">+P81/O81</f>
        <v>#DIV/0!</v>
      </c>
      <c r="R81" s="117">
        <v>0</v>
      </c>
      <c r="S81" s="120">
        <v>0</v>
      </c>
      <c r="T81" s="215" t="e">
        <f t="shared" ref="T81:T87" si="60">+S81/R81</f>
        <v>#DIV/0!</v>
      </c>
      <c r="U81" s="117">
        <v>0</v>
      </c>
      <c r="V81" s="120">
        <v>0</v>
      </c>
      <c r="W81" s="158" t="e">
        <f t="shared" ref="W81:W87" si="61">+V81/U81</f>
        <v>#DIV/0!</v>
      </c>
      <c r="X81" s="117">
        <v>2586</v>
      </c>
      <c r="Y81" s="193">
        <v>1606</v>
      </c>
      <c r="Z81" s="156">
        <f t="shared" ref="Z81:Z87" si="62">+Y81/X81</f>
        <v>0.62103634957463261</v>
      </c>
      <c r="AA81" s="117">
        <v>990</v>
      </c>
      <c r="AB81" s="86"/>
      <c r="AC81" s="109">
        <f t="shared" ref="AC81:AC87" si="63">+(P81+S81+V81+Y81)/(O81+R81+U81+X81)</f>
        <v>0.62103634957463261</v>
      </c>
      <c r="AD81" s="137">
        <f t="shared" ref="AD81:AD87" si="64">+(P81+S81+V81+Y81+AB81)/(O81+R81+U81+X81+AA81)</f>
        <v>0.44910514541387025</v>
      </c>
      <c r="AE81" s="212"/>
      <c r="AF81" s="212"/>
      <c r="AG81" s="212"/>
      <c r="AH81" s="66"/>
      <c r="AI81" s="84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</row>
    <row r="82" spans="1:230" s="108" customFormat="1" ht="65.25" hidden="1" customHeight="1">
      <c r="A82" s="87" t="s">
        <v>136</v>
      </c>
      <c r="B82" s="93" t="s">
        <v>137</v>
      </c>
      <c r="C82" s="93" t="s">
        <v>138</v>
      </c>
      <c r="D82" s="93" t="s">
        <v>139</v>
      </c>
      <c r="E82" s="93" t="s">
        <v>204</v>
      </c>
      <c r="F82" s="266"/>
      <c r="G82" s="266"/>
      <c r="H82" s="255"/>
      <c r="I82" s="126" t="s">
        <v>39</v>
      </c>
      <c r="J82" s="123" t="s">
        <v>67</v>
      </c>
      <c r="K82" s="124" t="s">
        <v>175</v>
      </c>
      <c r="L82" s="113">
        <f t="shared" si="57"/>
        <v>15203</v>
      </c>
      <c r="M82" s="113">
        <f t="shared" si="46"/>
        <v>5364</v>
      </c>
      <c r="N82" s="213">
        <f t="shared" si="58"/>
        <v>0.35282510030914949</v>
      </c>
      <c r="O82" s="117">
        <v>0</v>
      </c>
      <c r="P82" s="120">
        <v>0</v>
      </c>
      <c r="Q82" s="215" t="e">
        <f t="shared" si="59"/>
        <v>#DIV/0!</v>
      </c>
      <c r="R82" s="117">
        <v>0</v>
      </c>
      <c r="S82" s="120">
        <v>0</v>
      </c>
      <c r="T82" s="215" t="e">
        <f t="shared" si="60"/>
        <v>#DIV/0!</v>
      </c>
      <c r="U82" s="117">
        <v>0</v>
      </c>
      <c r="V82" s="120">
        <v>0</v>
      </c>
      <c r="W82" s="158" t="e">
        <f t="shared" si="61"/>
        <v>#DIV/0!</v>
      </c>
      <c r="X82" s="117">
        <v>8703</v>
      </c>
      <c r="Y82" s="193">
        <v>5364</v>
      </c>
      <c r="Z82" s="156">
        <f t="shared" si="62"/>
        <v>0.6163391933815926</v>
      </c>
      <c r="AA82" s="117">
        <v>6500</v>
      </c>
      <c r="AB82" s="86"/>
      <c r="AC82" s="109">
        <f t="shared" si="63"/>
        <v>0.6163391933815926</v>
      </c>
      <c r="AD82" s="137">
        <f t="shared" si="64"/>
        <v>0.35282510030914949</v>
      </c>
      <c r="AE82" s="212"/>
      <c r="AF82" s="212"/>
      <c r="AG82" s="212"/>
      <c r="AH82" s="66"/>
      <c r="AI82" s="84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</row>
    <row r="83" spans="1:230" s="108" customFormat="1" ht="65.25" hidden="1" customHeight="1">
      <c r="A83" s="87" t="s">
        <v>136</v>
      </c>
      <c r="B83" s="93" t="s">
        <v>137</v>
      </c>
      <c r="C83" s="93" t="s">
        <v>138</v>
      </c>
      <c r="D83" s="93" t="s">
        <v>139</v>
      </c>
      <c r="E83" s="93" t="s">
        <v>204</v>
      </c>
      <c r="F83" s="266"/>
      <c r="G83" s="266"/>
      <c r="H83" s="255"/>
      <c r="I83" s="129" t="s">
        <v>66</v>
      </c>
      <c r="J83" s="123" t="s">
        <v>67</v>
      </c>
      <c r="K83" s="124" t="s">
        <v>175</v>
      </c>
      <c r="L83" s="113">
        <f t="shared" si="57"/>
        <v>28618</v>
      </c>
      <c r="M83" s="113">
        <f t="shared" si="46"/>
        <v>10639</v>
      </c>
      <c r="N83" s="213">
        <f t="shared" si="58"/>
        <v>0.37175903277657418</v>
      </c>
      <c r="O83" s="117">
        <v>0</v>
      </c>
      <c r="P83" s="120">
        <v>0</v>
      </c>
      <c r="Q83" s="215" t="e">
        <f t="shared" si="59"/>
        <v>#DIV/0!</v>
      </c>
      <c r="R83" s="117">
        <v>0</v>
      </c>
      <c r="S83" s="120">
        <v>0</v>
      </c>
      <c r="T83" s="215" t="e">
        <f t="shared" si="60"/>
        <v>#DIV/0!</v>
      </c>
      <c r="U83" s="117">
        <v>0</v>
      </c>
      <c r="V83" s="120">
        <v>0</v>
      </c>
      <c r="W83" s="158" t="e">
        <f t="shared" si="61"/>
        <v>#DIV/0!</v>
      </c>
      <c r="X83" s="117">
        <v>22368</v>
      </c>
      <c r="Y83" s="193">
        <v>10639</v>
      </c>
      <c r="Z83" s="156">
        <f t="shared" si="62"/>
        <v>0.47563483547925606</v>
      </c>
      <c r="AA83" s="117">
        <v>6250</v>
      </c>
      <c r="AB83" s="86"/>
      <c r="AC83" s="109">
        <f t="shared" si="63"/>
        <v>0.47563483547925606</v>
      </c>
      <c r="AD83" s="137">
        <f t="shared" si="64"/>
        <v>0.37175903277657418</v>
      </c>
      <c r="AE83" s="65"/>
      <c r="AF83" s="65"/>
      <c r="AG83" s="65"/>
      <c r="AH83" s="66"/>
      <c r="AI83" s="84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  <c r="GI83" s="65"/>
      <c r="GJ83" s="65"/>
      <c r="GK83" s="65"/>
      <c r="GL83" s="65"/>
      <c r="GM83" s="65"/>
      <c r="GN83" s="65"/>
      <c r="GO83" s="65"/>
      <c r="GP83" s="65"/>
      <c r="GQ83" s="65"/>
      <c r="GR83" s="65"/>
      <c r="GS83" s="65"/>
      <c r="GT83" s="65"/>
      <c r="GU83" s="65"/>
      <c r="GV83" s="65"/>
      <c r="GW83" s="65"/>
      <c r="GX83" s="65"/>
      <c r="GY83" s="65"/>
      <c r="GZ83" s="65"/>
      <c r="HA83" s="65"/>
      <c r="HB83" s="65"/>
      <c r="HC83" s="65"/>
      <c r="HD83" s="65"/>
      <c r="HE83" s="65"/>
      <c r="HF83" s="65"/>
      <c r="HG83" s="65"/>
      <c r="HH83" s="65"/>
      <c r="HI83" s="65"/>
      <c r="HJ83" s="65"/>
      <c r="HK83" s="65"/>
      <c r="HL83" s="65"/>
      <c r="HM83" s="65"/>
      <c r="HN83" s="65"/>
      <c r="HO83" s="65"/>
      <c r="HP83" s="65"/>
      <c r="HQ83" s="65"/>
      <c r="HR83" s="65"/>
      <c r="HS83" s="65"/>
      <c r="HT83" s="65"/>
      <c r="HU83" s="65"/>
      <c r="HV83" s="65"/>
    </row>
    <row r="84" spans="1:230" s="108" customFormat="1" ht="54.75" hidden="1" customHeight="1">
      <c r="A84" s="87" t="s">
        <v>136</v>
      </c>
      <c r="B84" s="93" t="s">
        <v>137</v>
      </c>
      <c r="C84" s="93" t="s">
        <v>138</v>
      </c>
      <c r="D84" s="93" t="s">
        <v>139</v>
      </c>
      <c r="E84" s="93" t="s">
        <v>204</v>
      </c>
      <c r="F84" s="266"/>
      <c r="G84" s="266"/>
      <c r="H84" s="255"/>
      <c r="I84" s="131" t="s">
        <v>75</v>
      </c>
      <c r="J84" s="123" t="s">
        <v>67</v>
      </c>
      <c r="K84" s="124" t="s">
        <v>175</v>
      </c>
      <c r="L84" s="113">
        <f t="shared" si="57"/>
        <v>9297</v>
      </c>
      <c r="M84" s="113">
        <f t="shared" si="46"/>
        <v>3596</v>
      </c>
      <c r="N84" s="213">
        <f t="shared" si="58"/>
        <v>0.38679143809831129</v>
      </c>
      <c r="O84" s="117">
        <v>0</v>
      </c>
      <c r="P84" s="120">
        <v>0</v>
      </c>
      <c r="Q84" s="215" t="e">
        <f t="shared" si="59"/>
        <v>#DIV/0!</v>
      </c>
      <c r="R84" s="117">
        <v>0</v>
      </c>
      <c r="S84" s="120">
        <v>0</v>
      </c>
      <c r="T84" s="215" t="e">
        <f t="shared" si="60"/>
        <v>#DIV/0!</v>
      </c>
      <c r="U84" s="117">
        <v>0</v>
      </c>
      <c r="V84" s="120">
        <v>0</v>
      </c>
      <c r="W84" s="158" t="e">
        <f t="shared" si="61"/>
        <v>#DIV/0!</v>
      </c>
      <c r="X84" s="117">
        <v>5578</v>
      </c>
      <c r="Y84" s="193">
        <v>3596</v>
      </c>
      <c r="Z84" s="156">
        <f t="shared" si="62"/>
        <v>0.64467551093581932</v>
      </c>
      <c r="AA84" s="117">
        <v>3719</v>
      </c>
      <c r="AB84" s="86"/>
      <c r="AC84" s="109">
        <f t="shared" si="63"/>
        <v>0.64467551093581932</v>
      </c>
      <c r="AD84" s="137">
        <f t="shared" si="64"/>
        <v>0.38679143809831129</v>
      </c>
      <c r="AE84" s="65"/>
      <c r="AF84" s="65"/>
      <c r="AG84" s="65"/>
      <c r="AH84" s="66"/>
      <c r="AI84" s="84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  <c r="GI84" s="65"/>
      <c r="GJ84" s="65"/>
      <c r="GK84" s="65"/>
      <c r="GL84" s="65"/>
      <c r="GM84" s="65"/>
      <c r="GN84" s="65"/>
      <c r="GO84" s="65"/>
      <c r="GP84" s="65"/>
      <c r="GQ84" s="65"/>
      <c r="GR84" s="65"/>
      <c r="GS84" s="65"/>
      <c r="GT84" s="65"/>
      <c r="GU84" s="65"/>
      <c r="GV84" s="65"/>
      <c r="GW84" s="65"/>
      <c r="GX84" s="65"/>
      <c r="GY84" s="65"/>
      <c r="GZ84" s="65"/>
      <c r="HA84" s="65"/>
      <c r="HB84" s="65"/>
      <c r="HC84" s="65"/>
      <c r="HD84" s="65"/>
      <c r="HE84" s="65"/>
      <c r="HF84" s="65"/>
      <c r="HG84" s="65"/>
      <c r="HH84" s="65"/>
      <c r="HI84" s="65"/>
      <c r="HJ84" s="65"/>
      <c r="HK84" s="65"/>
      <c r="HL84" s="65"/>
      <c r="HM84" s="65"/>
      <c r="HN84" s="65"/>
      <c r="HO84" s="65"/>
      <c r="HP84" s="65"/>
      <c r="HQ84" s="65"/>
      <c r="HR84" s="65"/>
      <c r="HS84" s="65"/>
      <c r="HT84" s="65"/>
      <c r="HU84" s="65"/>
      <c r="HV84" s="65"/>
    </row>
    <row r="85" spans="1:230" ht="38.25" hidden="1">
      <c r="A85" s="87" t="s">
        <v>136</v>
      </c>
      <c r="B85" s="93" t="s">
        <v>137</v>
      </c>
      <c r="C85" s="93" t="s">
        <v>138</v>
      </c>
      <c r="D85" s="93" t="s">
        <v>139</v>
      </c>
      <c r="E85" s="93" t="s">
        <v>204</v>
      </c>
      <c r="F85" s="265"/>
      <c r="G85" s="265"/>
      <c r="H85" s="265"/>
      <c r="I85" s="128" t="s">
        <v>60</v>
      </c>
      <c r="J85" s="123" t="s">
        <v>67</v>
      </c>
      <c r="K85" s="124" t="s">
        <v>175</v>
      </c>
      <c r="L85" s="113">
        <f t="shared" si="57"/>
        <v>7085</v>
      </c>
      <c r="M85" s="113">
        <f t="shared" si="46"/>
        <v>1511</v>
      </c>
      <c r="N85" s="213">
        <f t="shared" si="58"/>
        <v>0.21326746647847566</v>
      </c>
      <c r="O85" s="117">
        <v>0</v>
      </c>
      <c r="P85" s="120">
        <v>0</v>
      </c>
      <c r="Q85" s="215" t="e">
        <f t="shared" si="59"/>
        <v>#DIV/0!</v>
      </c>
      <c r="R85" s="117">
        <v>0</v>
      </c>
      <c r="S85" s="120">
        <v>0</v>
      </c>
      <c r="T85" s="215" t="e">
        <f t="shared" si="60"/>
        <v>#DIV/0!</v>
      </c>
      <c r="U85" s="117">
        <v>0</v>
      </c>
      <c r="V85" s="120">
        <v>0</v>
      </c>
      <c r="W85" s="158" t="e">
        <f t="shared" si="61"/>
        <v>#DIV/0!</v>
      </c>
      <c r="X85" s="117">
        <v>2875</v>
      </c>
      <c r="Y85" s="193">
        <v>1511</v>
      </c>
      <c r="Z85" s="156">
        <f t="shared" si="62"/>
        <v>0.52556521739130435</v>
      </c>
      <c r="AA85" s="117">
        <v>4210</v>
      </c>
      <c r="AB85" s="86"/>
      <c r="AC85" s="109">
        <f t="shared" si="63"/>
        <v>0.52556521739130435</v>
      </c>
      <c r="AD85" s="137">
        <f t="shared" si="64"/>
        <v>0.21326746647847566</v>
      </c>
      <c r="AE85" s="88">
        <f>+S95</f>
        <v>1948</v>
      </c>
      <c r="AF85" s="88">
        <f>+AA95</f>
        <v>1722</v>
      </c>
      <c r="AH85" s="91">
        <f>+AF85-AE85</f>
        <v>-226</v>
      </c>
    </row>
    <row r="86" spans="1:230" ht="38.25" hidden="1">
      <c r="A86" s="87" t="s">
        <v>136</v>
      </c>
      <c r="B86" s="93" t="s">
        <v>137</v>
      </c>
      <c r="C86" s="93" t="s">
        <v>138</v>
      </c>
      <c r="D86" s="93" t="s">
        <v>139</v>
      </c>
      <c r="E86" s="93" t="s">
        <v>204</v>
      </c>
      <c r="F86" s="266"/>
      <c r="G86" s="266"/>
      <c r="H86" s="255"/>
      <c r="I86" s="127" t="s">
        <v>59</v>
      </c>
      <c r="J86" s="123" t="s">
        <v>67</v>
      </c>
      <c r="K86" s="124" t="s">
        <v>175</v>
      </c>
      <c r="L86" s="113">
        <f t="shared" si="57"/>
        <v>789</v>
      </c>
      <c r="M86" s="113">
        <f t="shared" si="46"/>
        <v>521</v>
      </c>
      <c r="N86" s="213">
        <f t="shared" si="58"/>
        <v>0.66032953105196446</v>
      </c>
      <c r="O86" s="117">
        <v>0</v>
      </c>
      <c r="P86" s="120">
        <v>0</v>
      </c>
      <c r="Q86" s="215" t="e">
        <f t="shared" si="59"/>
        <v>#DIV/0!</v>
      </c>
      <c r="R86" s="117">
        <v>0</v>
      </c>
      <c r="S86" s="120">
        <v>0</v>
      </c>
      <c r="T86" s="215" t="e">
        <f t="shared" si="60"/>
        <v>#DIV/0!</v>
      </c>
      <c r="U86" s="117">
        <v>0</v>
      </c>
      <c r="V86" s="120">
        <v>0</v>
      </c>
      <c r="W86" s="158" t="e">
        <f t="shared" si="61"/>
        <v>#DIV/0!</v>
      </c>
      <c r="X86" s="117">
        <v>539</v>
      </c>
      <c r="Y86" s="193">
        <v>521</v>
      </c>
      <c r="Z86" s="156">
        <f t="shared" si="62"/>
        <v>0.96660482374768086</v>
      </c>
      <c r="AA86" s="117">
        <v>250</v>
      </c>
      <c r="AB86" s="86"/>
      <c r="AC86" s="109">
        <f t="shared" si="63"/>
        <v>0.96660482374768086</v>
      </c>
      <c r="AD86" s="137">
        <f t="shared" si="64"/>
        <v>0.66032953105196446</v>
      </c>
    </row>
    <row r="87" spans="1:230" ht="38.25" hidden="1">
      <c r="A87" s="87" t="s">
        <v>136</v>
      </c>
      <c r="B87" s="93" t="s">
        <v>137</v>
      </c>
      <c r="C87" s="93" t="s">
        <v>138</v>
      </c>
      <c r="D87" s="93" t="s">
        <v>139</v>
      </c>
      <c r="E87" s="93" t="s">
        <v>204</v>
      </c>
      <c r="F87" s="266"/>
      <c r="G87" s="266"/>
      <c r="H87" s="266"/>
      <c r="I87" s="133" t="s">
        <v>116</v>
      </c>
      <c r="J87" s="123" t="s">
        <v>67</v>
      </c>
      <c r="K87" s="124"/>
      <c r="L87" s="113">
        <f t="shared" si="57"/>
        <v>1371</v>
      </c>
      <c r="M87" s="113">
        <f t="shared" si="46"/>
        <v>383</v>
      </c>
      <c r="N87" s="213">
        <f t="shared" si="58"/>
        <v>0.27935813274981763</v>
      </c>
      <c r="O87" s="117">
        <v>0</v>
      </c>
      <c r="P87" s="120">
        <v>0</v>
      </c>
      <c r="Q87" s="215" t="e">
        <f t="shared" si="59"/>
        <v>#DIV/0!</v>
      </c>
      <c r="R87" s="117">
        <v>0</v>
      </c>
      <c r="S87" s="120">
        <v>0</v>
      </c>
      <c r="T87" s="215" t="e">
        <f t="shared" si="60"/>
        <v>#DIV/0!</v>
      </c>
      <c r="U87" s="117">
        <v>0</v>
      </c>
      <c r="V87" s="120">
        <v>0</v>
      </c>
      <c r="W87" s="158" t="e">
        <f t="shared" si="61"/>
        <v>#DIV/0!</v>
      </c>
      <c r="X87" s="117">
        <v>594</v>
      </c>
      <c r="Y87" s="193">
        <v>383</v>
      </c>
      <c r="Z87" s="156">
        <f t="shared" si="62"/>
        <v>0.64478114478114479</v>
      </c>
      <c r="AA87" s="117">
        <v>777</v>
      </c>
      <c r="AB87" s="86"/>
      <c r="AC87" s="109">
        <f t="shared" si="63"/>
        <v>0.64478114478114479</v>
      </c>
      <c r="AD87" s="137">
        <f t="shared" si="64"/>
        <v>0.27935813274981763</v>
      </c>
    </row>
    <row r="88" spans="1:230" ht="51">
      <c r="A88" s="87" t="s">
        <v>136</v>
      </c>
      <c r="B88" s="93" t="s">
        <v>141</v>
      </c>
      <c r="C88" s="93" t="s">
        <v>142</v>
      </c>
      <c r="D88" s="93" t="s">
        <v>143</v>
      </c>
      <c r="E88" s="93" t="s">
        <v>144</v>
      </c>
      <c r="F88" s="265">
        <f>+AVERAGE(L88,L89,L90,L91)</f>
        <v>6767.25</v>
      </c>
      <c r="G88" s="265">
        <f>+AVERAGE(M88,M89,M90,M91)</f>
        <v>4511.75</v>
      </c>
      <c r="H88" s="254">
        <f>+G88/F88</f>
        <v>0.66670360929476524</v>
      </c>
      <c r="I88" s="122" t="s">
        <v>35</v>
      </c>
      <c r="J88" s="123" t="s">
        <v>67</v>
      </c>
      <c r="K88" s="124" t="s">
        <v>175</v>
      </c>
      <c r="L88" s="113">
        <f t="shared" si="53"/>
        <v>9416</v>
      </c>
      <c r="M88" s="113">
        <f t="shared" si="46"/>
        <v>7590</v>
      </c>
      <c r="N88" s="96">
        <f t="shared" si="54"/>
        <v>0.80607476635514019</v>
      </c>
      <c r="O88" s="117">
        <v>2713</v>
      </c>
      <c r="P88" s="120">
        <v>2700</v>
      </c>
      <c r="Q88" s="135">
        <f t="shared" si="0"/>
        <v>0.99520825654257283</v>
      </c>
      <c r="R88" s="117">
        <v>1087</v>
      </c>
      <c r="S88" s="120">
        <v>1084</v>
      </c>
      <c r="T88" s="135">
        <f t="shared" si="52"/>
        <v>0.99724011039558413</v>
      </c>
      <c r="U88" s="117">
        <v>2530</v>
      </c>
      <c r="V88" s="120">
        <v>2523</v>
      </c>
      <c r="W88" s="158">
        <f t="shared" si="55"/>
        <v>0.99723320158102768</v>
      </c>
      <c r="X88" s="117">
        <v>1467</v>
      </c>
      <c r="Y88" s="193">
        <v>1283</v>
      </c>
      <c r="Z88" s="156">
        <f t="shared" si="47"/>
        <v>0.87457396046353097</v>
      </c>
      <c r="AA88" s="117">
        <v>1619</v>
      </c>
      <c r="AB88" s="86"/>
      <c r="AC88" s="109">
        <f t="shared" si="48"/>
        <v>0.97345132743362828</v>
      </c>
      <c r="AD88" s="137">
        <f t="shared" si="56"/>
        <v>0.80607476635514019</v>
      </c>
    </row>
    <row r="89" spans="1:230" ht="51" hidden="1">
      <c r="A89" s="87" t="s">
        <v>136</v>
      </c>
      <c r="B89" s="93" t="s">
        <v>141</v>
      </c>
      <c r="C89" s="93" t="s">
        <v>142</v>
      </c>
      <c r="D89" s="93" t="s">
        <v>143</v>
      </c>
      <c r="E89" s="93" t="s">
        <v>144</v>
      </c>
      <c r="F89" s="266"/>
      <c r="G89" s="266"/>
      <c r="H89" s="255"/>
      <c r="I89" s="129" t="s">
        <v>66</v>
      </c>
      <c r="J89" s="123" t="s">
        <v>67</v>
      </c>
      <c r="K89" s="124" t="s">
        <v>175</v>
      </c>
      <c r="L89" s="113">
        <f t="shared" si="53"/>
        <v>15359</v>
      </c>
      <c r="M89" s="113">
        <f t="shared" si="46"/>
        <v>8919</v>
      </c>
      <c r="N89" s="96">
        <f t="shared" si="54"/>
        <v>0.58070186861123774</v>
      </c>
      <c r="O89" s="117">
        <v>6900</v>
      </c>
      <c r="P89" s="120">
        <v>3320</v>
      </c>
      <c r="Q89" s="135">
        <f t="shared" si="0"/>
        <v>0.48115942028985509</v>
      </c>
      <c r="R89" s="117">
        <v>3080</v>
      </c>
      <c r="S89" s="120">
        <v>3078</v>
      </c>
      <c r="T89" s="135">
        <f t="shared" si="52"/>
        <v>0.99935064935064932</v>
      </c>
      <c r="U89" s="117">
        <v>2698</v>
      </c>
      <c r="V89" s="120">
        <v>2476</v>
      </c>
      <c r="W89" s="158">
        <f t="shared" si="55"/>
        <v>0.91771682727946624</v>
      </c>
      <c r="X89" s="117">
        <v>1501</v>
      </c>
      <c r="Y89" s="193">
        <v>45</v>
      </c>
      <c r="Z89" s="156">
        <f t="shared" si="47"/>
        <v>2.9980013324450366E-2</v>
      </c>
      <c r="AA89" s="117">
        <v>1180</v>
      </c>
      <c r="AB89" s="86"/>
      <c r="AC89" s="109">
        <f t="shared" si="48"/>
        <v>0.62902884547570348</v>
      </c>
      <c r="AD89" s="137">
        <f t="shared" si="56"/>
        <v>0.58070186861123774</v>
      </c>
    </row>
    <row r="90" spans="1:230" ht="51" hidden="1">
      <c r="A90" s="87" t="s">
        <v>136</v>
      </c>
      <c r="B90" s="93" t="s">
        <v>141</v>
      </c>
      <c r="C90" s="93" t="s">
        <v>142</v>
      </c>
      <c r="D90" s="93" t="s">
        <v>143</v>
      </c>
      <c r="E90" s="93" t="s">
        <v>144</v>
      </c>
      <c r="F90" s="266"/>
      <c r="G90" s="266"/>
      <c r="H90" s="255"/>
      <c r="I90" s="127" t="s">
        <v>59</v>
      </c>
      <c r="J90" s="123" t="s">
        <v>36</v>
      </c>
      <c r="K90" s="124" t="s">
        <v>175</v>
      </c>
      <c r="L90" s="113">
        <f t="shared" si="53"/>
        <v>1792</v>
      </c>
      <c r="M90" s="113">
        <f t="shared" si="46"/>
        <v>1430</v>
      </c>
      <c r="N90" s="96">
        <f t="shared" si="54"/>
        <v>0.7979910714285714</v>
      </c>
      <c r="O90" s="117">
        <v>173</v>
      </c>
      <c r="P90" s="120">
        <v>160</v>
      </c>
      <c r="Q90" s="135">
        <f t="shared" si="0"/>
        <v>0.92485549132947975</v>
      </c>
      <c r="R90" s="117">
        <v>308</v>
      </c>
      <c r="S90" s="120">
        <v>301</v>
      </c>
      <c r="T90" s="135">
        <f t="shared" si="52"/>
        <v>0.97727272727272729</v>
      </c>
      <c r="U90" s="117">
        <v>492</v>
      </c>
      <c r="V90" s="120">
        <v>491</v>
      </c>
      <c r="W90" s="158">
        <f t="shared" si="55"/>
        <v>0.99796747967479671</v>
      </c>
      <c r="X90" s="117">
        <v>619</v>
      </c>
      <c r="Y90" s="193">
        <v>478</v>
      </c>
      <c r="Z90" s="156">
        <f t="shared" si="47"/>
        <v>0.77221324717285944</v>
      </c>
      <c r="AA90" s="117">
        <v>200</v>
      </c>
      <c r="AB90" s="86"/>
      <c r="AC90" s="109">
        <f t="shared" si="48"/>
        <v>0.89824120603015079</v>
      </c>
      <c r="AD90" s="137">
        <f t="shared" si="56"/>
        <v>0.7979910714285714</v>
      </c>
    </row>
    <row r="91" spans="1:230" ht="51" hidden="1">
      <c r="A91" s="87" t="s">
        <v>136</v>
      </c>
      <c r="B91" s="93" t="s">
        <v>141</v>
      </c>
      <c r="C91" s="93" t="s">
        <v>142</v>
      </c>
      <c r="D91" s="93" t="s">
        <v>143</v>
      </c>
      <c r="E91" s="93" t="s">
        <v>144</v>
      </c>
      <c r="F91" s="266"/>
      <c r="G91" s="266"/>
      <c r="H91" s="266"/>
      <c r="I91" s="133" t="s">
        <v>116</v>
      </c>
      <c r="J91" s="123" t="s">
        <v>67</v>
      </c>
      <c r="K91" s="124" t="s">
        <v>175</v>
      </c>
      <c r="L91" s="113">
        <f t="shared" si="53"/>
        <v>502</v>
      </c>
      <c r="M91" s="113">
        <f t="shared" si="46"/>
        <v>108</v>
      </c>
      <c r="N91" s="96">
        <f t="shared" si="54"/>
        <v>0.2151394422310757</v>
      </c>
      <c r="O91" s="117">
        <v>100</v>
      </c>
      <c r="P91" s="120">
        <v>71</v>
      </c>
      <c r="Q91" s="135">
        <f t="shared" si="0"/>
        <v>0.71</v>
      </c>
      <c r="R91" s="117">
        <v>200</v>
      </c>
      <c r="S91" s="120">
        <v>0</v>
      </c>
      <c r="T91" s="135">
        <f t="shared" si="52"/>
        <v>0</v>
      </c>
      <c r="U91" s="117">
        <v>110</v>
      </c>
      <c r="V91" s="120">
        <v>37</v>
      </c>
      <c r="W91" s="158">
        <f t="shared" si="55"/>
        <v>0.33636363636363636</v>
      </c>
      <c r="X91" s="117">
        <v>52</v>
      </c>
      <c r="Y91" s="193">
        <v>0</v>
      </c>
      <c r="Z91" s="156">
        <f t="shared" si="47"/>
        <v>0</v>
      </c>
      <c r="AA91" s="117">
        <v>40</v>
      </c>
      <c r="AB91" s="86"/>
      <c r="AC91" s="109">
        <f t="shared" si="48"/>
        <v>0.23376623376623376</v>
      </c>
      <c r="AD91" s="137">
        <f t="shared" si="56"/>
        <v>0.2151394422310757</v>
      </c>
    </row>
    <row r="92" spans="1:230" ht="63.75">
      <c r="A92" s="87" t="s">
        <v>136</v>
      </c>
      <c r="B92" s="93" t="s">
        <v>145</v>
      </c>
      <c r="C92" s="93" t="s">
        <v>146</v>
      </c>
      <c r="D92" s="93" t="s">
        <v>147</v>
      </c>
      <c r="E92" s="93" t="s">
        <v>148</v>
      </c>
      <c r="F92" s="265">
        <f>+AVERAGE(L92,L93,L94)</f>
        <v>5084</v>
      </c>
      <c r="G92" s="265">
        <f>+AVERAGE(M92,M93,M94)</f>
        <v>3583.6666666666665</v>
      </c>
      <c r="H92" s="254">
        <f>+G92/F92</f>
        <v>0.7048911618148439</v>
      </c>
      <c r="I92" s="122" t="s">
        <v>35</v>
      </c>
      <c r="J92" s="123" t="s">
        <v>67</v>
      </c>
      <c r="K92" s="124" t="s">
        <v>175</v>
      </c>
      <c r="L92" s="113">
        <f t="shared" si="53"/>
        <v>2468</v>
      </c>
      <c r="M92" s="113">
        <f t="shared" si="46"/>
        <v>1676</v>
      </c>
      <c r="N92" s="96">
        <f t="shared" si="54"/>
        <v>0.67909238249594817</v>
      </c>
      <c r="O92" s="117">
        <v>142</v>
      </c>
      <c r="P92" s="120">
        <v>116</v>
      </c>
      <c r="Q92" s="135">
        <f t="shared" si="0"/>
        <v>0.81690140845070425</v>
      </c>
      <c r="R92" s="117">
        <v>363</v>
      </c>
      <c r="S92" s="120">
        <v>363</v>
      </c>
      <c r="T92" s="135">
        <f t="shared" si="52"/>
        <v>1</v>
      </c>
      <c r="U92" s="117">
        <v>739</v>
      </c>
      <c r="V92" s="120">
        <v>738</v>
      </c>
      <c r="W92" s="158">
        <f t="shared" si="55"/>
        <v>0.99864682002706362</v>
      </c>
      <c r="X92" s="117">
        <v>600</v>
      </c>
      <c r="Y92" s="193">
        <v>459</v>
      </c>
      <c r="Z92" s="156">
        <f t="shared" si="47"/>
        <v>0.76500000000000001</v>
      </c>
      <c r="AA92" s="117">
        <v>624</v>
      </c>
      <c r="AB92" s="86"/>
      <c r="AC92" s="109">
        <f t="shared" si="48"/>
        <v>0.90889370932754876</v>
      </c>
      <c r="AD92" s="137">
        <f t="shared" si="56"/>
        <v>0.67909238249594817</v>
      </c>
    </row>
    <row r="93" spans="1:230" ht="63.75" hidden="1">
      <c r="A93" s="87" t="s">
        <v>136</v>
      </c>
      <c r="B93" s="93" t="s">
        <v>145</v>
      </c>
      <c r="C93" s="93" t="s">
        <v>146</v>
      </c>
      <c r="D93" s="93" t="s">
        <v>147</v>
      </c>
      <c r="E93" s="93" t="s">
        <v>148</v>
      </c>
      <c r="F93" s="266"/>
      <c r="G93" s="266"/>
      <c r="H93" s="255"/>
      <c r="I93" s="129" t="s">
        <v>66</v>
      </c>
      <c r="J93" s="123" t="s">
        <v>67</v>
      </c>
      <c r="K93" s="124" t="s">
        <v>175</v>
      </c>
      <c r="L93" s="113">
        <f t="shared" si="53"/>
        <v>9149</v>
      </c>
      <c r="M93" s="113">
        <f t="shared" si="46"/>
        <v>7335</v>
      </c>
      <c r="N93" s="96">
        <f t="shared" si="54"/>
        <v>0.80172696469559512</v>
      </c>
      <c r="O93" s="117">
        <v>2013</v>
      </c>
      <c r="P93" s="120">
        <v>1966</v>
      </c>
      <c r="Q93" s="135">
        <f t="shared" si="0"/>
        <v>0.97665176353700944</v>
      </c>
      <c r="R93" s="117">
        <v>1245</v>
      </c>
      <c r="S93" s="120">
        <v>1244</v>
      </c>
      <c r="T93" s="135">
        <f t="shared" si="52"/>
        <v>0.99919678714859439</v>
      </c>
      <c r="U93" s="117">
        <v>2890</v>
      </c>
      <c r="V93" s="120">
        <v>2881</v>
      </c>
      <c r="W93" s="158">
        <f t="shared" si="55"/>
        <v>0.99688581314878888</v>
      </c>
      <c r="X93" s="117">
        <v>2201</v>
      </c>
      <c r="Y93" s="193">
        <v>1244</v>
      </c>
      <c r="Z93" s="156">
        <f t="shared" si="47"/>
        <v>0.56519763743752838</v>
      </c>
      <c r="AA93" s="117">
        <v>800</v>
      </c>
      <c r="AB93" s="86"/>
      <c r="AC93" s="109">
        <f t="shared" si="48"/>
        <v>0.8785483291412145</v>
      </c>
      <c r="AD93" s="137">
        <f t="shared" si="56"/>
        <v>0.80172696469559512</v>
      </c>
    </row>
    <row r="94" spans="1:230" ht="63.75" hidden="1">
      <c r="A94" s="87" t="s">
        <v>136</v>
      </c>
      <c r="B94" s="93" t="s">
        <v>145</v>
      </c>
      <c r="C94" s="93" t="s">
        <v>146</v>
      </c>
      <c r="D94" s="93" t="s">
        <v>147</v>
      </c>
      <c r="E94" s="93" t="s">
        <v>148</v>
      </c>
      <c r="F94" s="266"/>
      <c r="G94" s="266"/>
      <c r="H94" s="266"/>
      <c r="I94" s="133" t="s">
        <v>116</v>
      </c>
      <c r="J94" s="123" t="s">
        <v>67</v>
      </c>
      <c r="K94" s="124" t="s">
        <v>175</v>
      </c>
      <c r="L94" s="113">
        <f t="shared" si="53"/>
        <v>3635</v>
      </c>
      <c r="M94" s="113">
        <f t="shared" si="46"/>
        <v>1740</v>
      </c>
      <c r="N94" s="96">
        <f t="shared" si="54"/>
        <v>0.47867950481430538</v>
      </c>
      <c r="O94" s="117">
        <v>70</v>
      </c>
      <c r="P94" s="120">
        <v>44</v>
      </c>
      <c r="Q94" s="135">
        <f t="shared" si="0"/>
        <v>0.62857142857142856</v>
      </c>
      <c r="R94" s="117">
        <v>1326</v>
      </c>
      <c r="S94" s="120">
        <v>1302</v>
      </c>
      <c r="T94" s="135">
        <f t="shared" si="52"/>
        <v>0.98190045248868774</v>
      </c>
      <c r="U94" s="117">
        <v>398</v>
      </c>
      <c r="V94" s="120">
        <v>394</v>
      </c>
      <c r="W94" s="158">
        <f t="shared" si="55"/>
        <v>0.98994974874371855</v>
      </c>
      <c r="X94" s="117">
        <v>460</v>
      </c>
      <c r="Y94" s="193">
        <v>0</v>
      </c>
      <c r="Z94" s="156">
        <f t="shared" si="47"/>
        <v>0</v>
      </c>
      <c r="AA94" s="117">
        <v>1381</v>
      </c>
      <c r="AB94" s="86"/>
      <c r="AC94" s="109">
        <f t="shared" si="48"/>
        <v>0.77196095829636202</v>
      </c>
      <c r="AD94" s="137">
        <f t="shared" si="56"/>
        <v>0.47867950481430538</v>
      </c>
    </row>
    <row r="95" spans="1:230" ht="38.25">
      <c r="A95" s="87" t="s">
        <v>136</v>
      </c>
      <c r="B95" s="93" t="s">
        <v>149</v>
      </c>
      <c r="C95" s="93" t="s">
        <v>150</v>
      </c>
      <c r="D95" s="93" t="s">
        <v>151</v>
      </c>
      <c r="E95" s="93" t="s">
        <v>152</v>
      </c>
      <c r="F95" s="121">
        <f t="shared" ref="F95" si="65">+L95</f>
        <v>11082</v>
      </c>
      <c r="G95" s="121">
        <f t="shared" ref="G95" si="66">+M95</f>
        <v>9360</v>
      </c>
      <c r="H95" s="96">
        <f t="shared" ref="H95" si="67">+G95/F95</f>
        <v>0.84461288576069304</v>
      </c>
      <c r="I95" s="122" t="s">
        <v>35</v>
      </c>
      <c r="J95" s="123" t="s">
        <v>42</v>
      </c>
      <c r="K95" s="124" t="s">
        <v>175</v>
      </c>
      <c r="L95" s="113">
        <f t="shared" si="53"/>
        <v>11082</v>
      </c>
      <c r="M95" s="113">
        <f t="shared" si="46"/>
        <v>9360</v>
      </c>
      <c r="N95" s="96">
        <f t="shared" si="54"/>
        <v>0.84461288576069304</v>
      </c>
      <c r="O95" s="117">
        <v>1113</v>
      </c>
      <c r="P95" s="120">
        <v>1113</v>
      </c>
      <c r="Q95" s="135">
        <f t="shared" si="0"/>
        <v>1</v>
      </c>
      <c r="R95" s="117">
        <v>1948</v>
      </c>
      <c r="S95" s="120">
        <v>1948</v>
      </c>
      <c r="T95" s="135">
        <f>+S95/R95</f>
        <v>1</v>
      </c>
      <c r="U95" s="117">
        <v>3486</v>
      </c>
      <c r="V95" s="120">
        <v>3486</v>
      </c>
      <c r="W95" s="158">
        <f t="shared" si="55"/>
        <v>1</v>
      </c>
      <c r="X95" s="117">
        <v>2813</v>
      </c>
      <c r="Y95" s="193">
        <v>2813</v>
      </c>
      <c r="Z95" s="156">
        <f t="shared" si="47"/>
        <v>1</v>
      </c>
      <c r="AA95" s="117">
        <v>1722</v>
      </c>
      <c r="AB95" s="86"/>
      <c r="AC95" s="109">
        <f t="shared" si="48"/>
        <v>1</v>
      </c>
      <c r="AD95" s="137">
        <f t="shared" si="56"/>
        <v>0.84461288576069304</v>
      </c>
    </row>
    <row r="96" spans="1:230">
      <c r="A96" s="76"/>
      <c r="B96" s="76"/>
      <c r="C96" s="76"/>
      <c r="D96" s="76"/>
      <c r="E96" s="76"/>
      <c r="V96" s="118"/>
    </row>
    <row r="97" spans="1:15">
      <c r="A97" s="76"/>
      <c r="B97" s="76"/>
      <c r="C97" s="76"/>
      <c r="D97" s="76"/>
      <c r="E97" s="76"/>
    </row>
    <row r="98" spans="1:15">
      <c r="A98" s="76"/>
      <c r="B98" s="76"/>
      <c r="C98" s="76"/>
      <c r="D98" s="76"/>
      <c r="E98" s="76"/>
    </row>
    <row r="99" spans="1:15">
      <c r="A99" s="76"/>
      <c r="B99" s="76"/>
      <c r="C99" s="76"/>
      <c r="D99" s="76"/>
      <c r="E99" s="76"/>
      <c r="O99" s="119"/>
    </row>
    <row r="100" spans="1:15">
      <c r="A100" s="76"/>
      <c r="B100" s="76"/>
      <c r="C100" s="76"/>
      <c r="D100" s="76"/>
      <c r="E100" s="76"/>
    </row>
    <row r="101" spans="1:15">
      <c r="A101" s="76"/>
      <c r="B101" s="76"/>
      <c r="C101" s="76"/>
      <c r="D101" s="76"/>
      <c r="E101" s="76"/>
    </row>
    <row r="102" spans="1:15">
      <c r="A102" s="76"/>
      <c r="B102" s="76"/>
      <c r="C102" s="76"/>
      <c r="D102" s="76"/>
      <c r="E102" s="76"/>
    </row>
    <row r="103" spans="1:15">
      <c r="A103" s="76"/>
      <c r="B103" s="76"/>
      <c r="C103" s="76"/>
      <c r="D103" s="76"/>
      <c r="E103" s="76"/>
    </row>
    <row r="104" spans="1:15">
      <c r="A104" s="76"/>
      <c r="B104" s="76"/>
      <c r="C104" s="76"/>
      <c r="D104" s="76"/>
      <c r="E104" s="76"/>
    </row>
    <row r="105" spans="1:15">
      <c r="A105" s="76"/>
      <c r="B105" s="76"/>
      <c r="C105" s="76"/>
      <c r="D105" s="76"/>
      <c r="E105" s="76"/>
    </row>
    <row r="106" spans="1:15">
      <c r="A106" s="76"/>
      <c r="B106" s="76"/>
      <c r="C106" s="76"/>
      <c r="D106" s="76"/>
      <c r="E106" s="76"/>
    </row>
    <row r="107" spans="1:15">
      <c r="A107" s="76"/>
      <c r="B107" s="76"/>
      <c r="C107" s="76"/>
      <c r="D107" s="76"/>
      <c r="E107" s="76"/>
    </row>
    <row r="108" spans="1:15">
      <c r="A108" s="76"/>
      <c r="B108" s="76"/>
      <c r="C108" s="76"/>
      <c r="D108" s="76"/>
      <c r="E108" s="76"/>
    </row>
    <row r="109" spans="1:15">
      <c r="A109" s="76"/>
      <c r="B109" s="76"/>
      <c r="C109" s="76"/>
      <c r="D109" s="76"/>
      <c r="E109" s="76"/>
    </row>
    <row r="110" spans="1:15">
      <c r="A110" s="76"/>
      <c r="B110" s="76"/>
      <c r="C110" s="76"/>
      <c r="D110" s="76"/>
      <c r="E110" s="76"/>
    </row>
    <row r="111" spans="1:15">
      <c r="A111" s="76"/>
      <c r="B111" s="76"/>
      <c r="C111" s="76"/>
      <c r="D111" s="76"/>
      <c r="E111" s="76"/>
    </row>
    <row r="112" spans="1:15">
      <c r="A112" s="76"/>
      <c r="B112" s="76"/>
      <c r="C112" s="76"/>
      <c r="D112" s="76"/>
      <c r="E112" s="76"/>
    </row>
    <row r="113" spans="1:5">
      <c r="A113" s="76"/>
      <c r="B113" s="76"/>
      <c r="C113" s="76"/>
      <c r="D113" s="76"/>
      <c r="E113" s="76"/>
    </row>
    <row r="114" spans="1:5">
      <c r="A114" s="76"/>
      <c r="B114" s="76"/>
      <c r="C114" s="76"/>
      <c r="D114" s="76"/>
      <c r="E114" s="76"/>
    </row>
    <row r="115" spans="1:5">
      <c r="A115" s="76"/>
      <c r="B115" s="76"/>
      <c r="C115" s="76"/>
      <c r="D115" s="76"/>
      <c r="E115" s="76"/>
    </row>
    <row r="116" spans="1:5">
      <c r="A116" s="76"/>
      <c r="B116" s="76"/>
      <c r="C116" s="76"/>
      <c r="D116" s="76"/>
      <c r="E116" s="76"/>
    </row>
    <row r="117" spans="1:5">
      <c r="A117" s="76"/>
      <c r="B117" s="76"/>
      <c r="C117" s="76"/>
      <c r="D117" s="76"/>
      <c r="E117" s="76"/>
    </row>
    <row r="118" spans="1:5">
      <c r="A118" s="76"/>
      <c r="B118" s="76"/>
      <c r="C118" s="76"/>
      <c r="D118" s="76"/>
      <c r="E118" s="76"/>
    </row>
    <row r="119" spans="1:5">
      <c r="A119" s="76"/>
      <c r="B119" s="76"/>
      <c r="C119" s="76"/>
      <c r="D119" s="76"/>
      <c r="E119" s="76"/>
    </row>
    <row r="120" spans="1:5">
      <c r="A120" s="76"/>
      <c r="B120" s="76"/>
      <c r="C120" s="76"/>
      <c r="D120" s="76"/>
      <c r="E120" s="76"/>
    </row>
    <row r="121" spans="1:5">
      <c r="A121" s="76"/>
      <c r="B121" s="76"/>
      <c r="C121" s="76"/>
      <c r="D121" s="76"/>
      <c r="E121" s="76"/>
    </row>
    <row r="122" spans="1:5">
      <c r="A122" s="76"/>
      <c r="B122" s="76"/>
      <c r="C122" s="76"/>
      <c r="D122" s="76"/>
      <c r="E122" s="76"/>
    </row>
    <row r="123" spans="1:5">
      <c r="A123" s="76"/>
      <c r="B123" s="76"/>
      <c r="C123" s="76"/>
      <c r="D123" s="76"/>
      <c r="E123" s="76"/>
    </row>
    <row r="124" spans="1:5">
      <c r="A124" s="76"/>
      <c r="B124" s="76"/>
      <c r="C124" s="76"/>
      <c r="D124" s="76"/>
      <c r="E124" s="76"/>
    </row>
    <row r="125" spans="1:5">
      <c r="A125" s="76"/>
      <c r="B125" s="76"/>
      <c r="C125" s="76"/>
      <c r="D125" s="76"/>
      <c r="E125" s="76"/>
    </row>
    <row r="126" spans="1:5">
      <c r="A126" s="76"/>
      <c r="B126" s="76"/>
      <c r="C126" s="76"/>
      <c r="D126" s="76"/>
      <c r="E126" s="76"/>
    </row>
    <row r="127" spans="1:5">
      <c r="A127" s="76"/>
      <c r="B127" s="76"/>
      <c r="C127" s="76"/>
      <c r="D127" s="76"/>
      <c r="E127" s="76"/>
    </row>
    <row r="128" spans="1:5">
      <c r="A128" s="76"/>
      <c r="B128" s="76"/>
      <c r="C128" s="76"/>
      <c r="D128" s="76"/>
      <c r="E128" s="76"/>
    </row>
    <row r="129" spans="1:5">
      <c r="A129" s="76"/>
      <c r="B129" s="76"/>
      <c r="C129" s="76"/>
      <c r="D129" s="76"/>
      <c r="E129" s="76"/>
    </row>
    <row r="130" spans="1:5">
      <c r="A130" s="76"/>
      <c r="B130" s="76"/>
      <c r="C130" s="76"/>
      <c r="D130" s="76"/>
      <c r="E130" s="76"/>
    </row>
    <row r="131" spans="1:5">
      <c r="A131" s="76"/>
      <c r="B131" s="76"/>
      <c r="C131" s="76"/>
      <c r="D131" s="76"/>
      <c r="E131" s="76"/>
    </row>
    <row r="132" spans="1:5">
      <c r="A132" s="76"/>
      <c r="B132" s="76"/>
      <c r="C132" s="76"/>
      <c r="D132" s="76"/>
      <c r="E132" s="76"/>
    </row>
    <row r="133" spans="1:5">
      <c r="A133" s="76"/>
      <c r="B133" s="76"/>
      <c r="C133" s="76"/>
      <c r="D133" s="76"/>
      <c r="E133" s="76"/>
    </row>
    <row r="134" spans="1:5">
      <c r="A134" s="76"/>
      <c r="B134" s="76"/>
      <c r="C134" s="76"/>
      <c r="D134" s="76"/>
      <c r="E134" s="76"/>
    </row>
    <row r="135" spans="1:5">
      <c r="A135" s="76"/>
      <c r="B135" s="76"/>
      <c r="C135" s="76"/>
      <c r="D135" s="76"/>
      <c r="E135" s="76"/>
    </row>
    <row r="136" spans="1:5">
      <c r="A136" s="76"/>
      <c r="B136" s="76"/>
      <c r="C136" s="76"/>
      <c r="D136" s="76"/>
      <c r="E136" s="76"/>
    </row>
    <row r="137" spans="1:5">
      <c r="A137" s="76"/>
      <c r="B137" s="76"/>
      <c r="C137" s="76"/>
      <c r="D137" s="76"/>
      <c r="E137" s="76"/>
    </row>
    <row r="138" spans="1:5">
      <c r="A138" s="76"/>
      <c r="B138" s="76"/>
      <c r="C138" s="76"/>
      <c r="D138" s="76"/>
      <c r="E138" s="76"/>
    </row>
    <row r="139" spans="1:5">
      <c r="A139" s="76"/>
      <c r="B139" s="76"/>
      <c r="C139" s="76"/>
      <c r="D139" s="76"/>
      <c r="E139" s="76"/>
    </row>
    <row r="140" spans="1:5">
      <c r="A140" s="76"/>
      <c r="B140" s="76"/>
      <c r="C140" s="76"/>
      <c r="D140" s="76"/>
      <c r="E140" s="76"/>
    </row>
    <row r="141" spans="1:5">
      <c r="A141" s="76"/>
      <c r="B141" s="76"/>
      <c r="C141" s="76"/>
      <c r="D141" s="76"/>
      <c r="E141" s="76"/>
    </row>
    <row r="142" spans="1:5">
      <c r="A142" s="76"/>
      <c r="B142" s="76"/>
      <c r="C142" s="76"/>
      <c r="D142" s="76"/>
      <c r="E142" s="76"/>
    </row>
    <row r="143" spans="1:5">
      <c r="A143" s="76"/>
      <c r="B143" s="76"/>
      <c r="C143" s="76"/>
      <c r="D143" s="76"/>
      <c r="E143" s="76"/>
    </row>
    <row r="144" spans="1:5">
      <c r="A144" s="76"/>
      <c r="B144" s="76"/>
      <c r="C144" s="76"/>
      <c r="D144" s="76"/>
      <c r="E144" s="76"/>
    </row>
    <row r="145" spans="1:5">
      <c r="A145" s="76"/>
      <c r="B145" s="76"/>
      <c r="C145" s="76"/>
      <c r="D145" s="76"/>
      <c r="E145" s="76"/>
    </row>
    <row r="146" spans="1:5">
      <c r="A146" s="76"/>
      <c r="B146" s="76"/>
      <c r="C146" s="76"/>
      <c r="D146" s="76"/>
      <c r="E146" s="76"/>
    </row>
    <row r="147" spans="1:5">
      <c r="A147" s="76"/>
      <c r="B147" s="76"/>
      <c r="C147" s="76"/>
      <c r="D147" s="76"/>
      <c r="E147" s="76"/>
    </row>
    <row r="148" spans="1:5">
      <c r="A148" s="76"/>
      <c r="B148" s="76"/>
      <c r="C148" s="76"/>
      <c r="D148" s="76"/>
      <c r="E148" s="76"/>
    </row>
    <row r="149" spans="1:5">
      <c r="A149" s="76"/>
      <c r="B149" s="76"/>
      <c r="C149" s="76"/>
      <c r="D149" s="76"/>
      <c r="E149" s="76"/>
    </row>
    <row r="150" spans="1:5">
      <c r="A150" s="76"/>
      <c r="B150" s="76"/>
      <c r="C150" s="76"/>
      <c r="D150" s="76"/>
      <c r="E150" s="76"/>
    </row>
    <row r="151" spans="1:5">
      <c r="A151" s="76"/>
      <c r="B151" s="76"/>
      <c r="C151" s="76"/>
      <c r="D151" s="76"/>
      <c r="E151" s="76"/>
    </row>
    <row r="152" spans="1:5">
      <c r="A152" s="76"/>
      <c r="B152" s="76"/>
      <c r="C152" s="76"/>
      <c r="D152" s="76"/>
      <c r="E152" s="76"/>
    </row>
    <row r="153" spans="1:5">
      <c r="A153" s="76"/>
      <c r="B153" s="76"/>
      <c r="C153" s="76"/>
      <c r="D153" s="76"/>
      <c r="E153" s="76"/>
    </row>
    <row r="154" spans="1:5">
      <c r="A154" s="76"/>
      <c r="B154" s="76"/>
      <c r="C154" s="76"/>
      <c r="D154" s="76"/>
      <c r="E154" s="76"/>
    </row>
    <row r="155" spans="1:5">
      <c r="A155" s="76"/>
      <c r="B155" s="76"/>
      <c r="C155" s="76"/>
      <c r="D155" s="76"/>
      <c r="E155" s="76"/>
    </row>
    <row r="156" spans="1:5">
      <c r="A156" s="76"/>
      <c r="B156" s="76"/>
      <c r="C156" s="76"/>
      <c r="D156" s="76"/>
      <c r="E156" s="76"/>
    </row>
    <row r="157" spans="1:5">
      <c r="A157" s="76"/>
      <c r="B157" s="76"/>
      <c r="C157" s="76"/>
      <c r="D157" s="76"/>
      <c r="E157" s="76"/>
    </row>
    <row r="158" spans="1:5">
      <c r="A158" s="76"/>
      <c r="B158" s="76"/>
      <c r="C158" s="76"/>
      <c r="D158" s="76"/>
      <c r="E158" s="76"/>
    </row>
    <row r="159" spans="1:5">
      <c r="A159" s="76"/>
      <c r="B159" s="76"/>
      <c r="C159" s="76"/>
      <c r="D159" s="76"/>
      <c r="E159" s="76"/>
    </row>
    <row r="160" spans="1:5">
      <c r="A160" s="76"/>
      <c r="B160" s="76"/>
      <c r="C160" s="76"/>
      <c r="D160" s="76"/>
      <c r="E160" s="76"/>
    </row>
    <row r="161" spans="1:5">
      <c r="A161" s="76"/>
      <c r="B161" s="76"/>
      <c r="C161" s="76"/>
      <c r="D161" s="76"/>
      <c r="E161" s="76"/>
    </row>
    <row r="162" spans="1:5">
      <c r="A162" s="76"/>
      <c r="B162" s="76"/>
      <c r="C162" s="76"/>
      <c r="D162" s="76"/>
      <c r="E162" s="76"/>
    </row>
    <row r="163" spans="1:5">
      <c r="A163" s="76"/>
      <c r="B163" s="76"/>
      <c r="C163" s="76"/>
      <c r="D163" s="76"/>
      <c r="E163" s="76"/>
    </row>
    <row r="164" spans="1:5">
      <c r="A164" s="76"/>
      <c r="B164" s="76"/>
      <c r="C164" s="76"/>
      <c r="D164" s="76"/>
      <c r="E164" s="76"/>
    </row>
    <row r="165" spans="1:5">
      <c r="A165" s="76"/>
      <c r="B165" s="76"/>
      <c r="C165" s="76"/>
      <c r="D165" s="76"/>
      <c r="E165" s="76"/>
    </row>
    <row r="166" spans="1:5">
      <c r="A166" s="76"/>
      <c r="B166" s="76"/>
      <c r="C166" s="76"/>
      <c r="D166" s="76"/>
      <c r="E166" s="76"/>
    </row>
    <row r="167" spans="1:5">
      <c r="A167" s="76"/>
      <c r="B167" s="76"/>
      <c r="C167" s="76"/>
      <c r="D167" s="76"/>
      <c r="E167" s="76"/>
    </row>
    <row r="168" spans="1:5">
      <c r="A168" s="76"/>
      <c r="B168" s="76"/>
      <c r="C168" s="76"/>
      <c r="D168" s="76"/>
      <c r="E168" s="76"/>
    </row>
    <row r="169" spans="1:5">
      <c r="A169" s="76"/>
      <c r="B169" s="76"/>
      <c r="C169" s="76"/>
      <c r="D169" s="76"/>
      <c r="E169" s="76"/>
    </row>
    <row r="170" spans="1:5">
      <c r="A170" s="76"/>
      <c r="B170" s="76"/>
      <c r="C170" s="76"/>
      <c r="D170" s="76"/>
      <c r="E170" s="76"/>
    </row>
    <row r="171" spans="1:5">
      <c r="A171" s="76"/>
      <c r="B171" s="76"/>
      <c r="C171" s="76"/>
      <c r="D171" s="76"/>
      <c r="E171" s="76"/>
    </row>
    <row r="172" spans="1:5">
      <c r="A172" s="76"/>
      <c r="B172" s="76"/>
      <c r="C172" s="76"/>
      <c r="D172" s="76"/>
      <c r="E172" s="76"/>
    </row>
    <row r="173" spans="1:5">
      <c r="A173" s="76"/>
      <c r="B173" s="76"/>
      <c r="C173" s="76"/>
      <c r="D173" s="76"/>
      <c r="E173" s="76"/>
    </row>
    <row r="174" spans="1:5">
      <c r="A174" s="76"/>
      <c r="B174" s="76"/>
      <c r="C174" s="76"/>
      <c r="D174" s="76"/>
      <c r="E174" s="76"/>
    </row>
    <row r="175" spans="1:5">
      <c r="A175" s="76"/>
      <c r="B175" s="76"/>
      <c r="C175" s="76"/>
      <c r="D175" s="76"/>
      <c r="E175" s="76"/>
    </row>
    <row r="176" spans="1:5">
      <c r="A176" s="76"/>
      <c r="B176" s="76"/>
      <c r="C176" s="76"/>
      <c r="D176" s="76"/>
      <c r="E176" s="76"/>
    </row>
    <row r="177" spans="1:5">
      <c r="A177" s="76"/>
      <c r="B177" s="76"/>
      <c r="C177" s="76"/>
      <c r="D177" s="76"/>
      <c r="E177" s="76"/>
    </row>
    <row r="178" spans="1:5">
      <c r="A178" s="76"/>
      <c r="B178" s="76"/>
      <c r="C178" s="76"/>
      <c r="D178" s="76"/>
      <c r="E178" s="76"/>
    </row>
    <row r="179" spans="1:5">
      <c r="A179" s="76"/>
      <c r="B179" s="76"/>
      <c r="C179" s="76"/>
      <c r="D179" s="76"/>
      <c r="E179" s="76"/>
    </row>
    <row r="180" spans="1:5">
      <c r="A180" s="76"/>
      <c r="B180" s="76"/>
      <c r="C180" s="76"/>
      <c r="D180" s="76"/>
      <c r="E180" s="76"/>
    </row>
    <row r="181" spans="1:5">
      <c r="A181" s="76"/>
      <c r="B181" s="76"/>
      <c r="C181" s="76"/>
      <c r="D181" s="76"/>
      <c r="E181" s="76"/>
    </row>
    <row r="182" spans="1:5">
      <c r="A182" s="76"/>
      <c r="B182" s="76"/>
      <c r="C182" s="76"/>
      <c r="D182" s="76"/>
      <c r="E182" s="76"/>
    </row>
    <row r="183" spans="1:5">
      <c r="A183" s="76"/>
      <c r="B183" s="76"/>
      <c r="C183" s="76"/>
      <c r="D183" s="76"/>
      <c r="E183" s="76"/>
    </row>
    <row r="184" spans="1:5">
      <c r="A184" s="76"/>
      <c r="B184" s="76"/>
      <c r="C184" s="76"/>
      <c r="D184" s="76"/>
      <c r="E184" s="76"/>
    </row>
    <row r="185" spans="1:5">
      <c r="A185" s="76"/>
      <c r="B185" s="76"/>
      <c r="C185" s="76"/>
      <c r="D185" s="76"/>
      <c r="E185" s="76"/>
    </row>
    <row r="186" spans="1:5">
      <c r="A186" s="76"/>
      <c r="B186" s="76"/>
      <c r="C186" s="76"/>
      <c r="D186" s="76"/>
      <c r="E186" s="76"/>
    </row>
    <row r="187" spans="1:5">
      <c r="A187" s="76"/>
      <c r="B187" s="76"/>
      <c r="C187" s="76"/>
      <c r="D187" s="76"/>
      <c r="E187" s="76"/>
    </row>
    <row r="188" spans="1:5">
      <c r="A188" s="76"/>
      <c r="B188" s="76"/>
      <c r="C188" s="76"/>
      <c r="D188" s="76"/>
      <c r="E188" s="76"/>
    </row>
    <row r="189" spans="1:5">
      <c r="A189" s="76"/>
      <c r="B189" s="76"/>
      <c r="C189" s="76"/>
      <c r="D189" s="76"/>
      <c r="E189" s="76"/>
    </row>
    <row r="190" spans="1:5">
      <c r="A190" s="76"/>
      <c r="B190" s="76"/>
      <c r="C190" s="76"/>
      <c r="D190" s="76"/>
      <c r="E190" s="76"/>
    </row>
    <row r="191" spans="1:5">
      <c r="A191" s="76"/>
      <c r="B191" s="76"/>
      <c r="C191" s="76"/>
      <c r="D191" s="76"/>
      <c r="E191" s="76"/>
    </row>
    <row r="192" spans="1:5">
      <c r="A192" s="76"/>
      <c r="B192" s="76"/>
      <c r="C192" s="76"/>
      <c r="D192" s="76"/>
      <c r="E192" s="76"/>
    </row>
    <row r="193" spans="1:5">
      <c r="A193" s="76"/>
      <c r="B193" s="76"/>
      <c r="C193" s="76"/>
      <c r="D193" s="76"/>
      <c r="E193" s="76"/>
    </row>
    <row r="194" spans="1:5">
      <c r="A194" s="76"/>
      <c r="B194" s="76"/>
      <c r="C194" s="76"/>
      <c r="D194" s="76"/>
      <c r="E194" s="76"/>
    </row>
    <row r="195" spans="1:5">
      <c r="A195" s="76"/>
      <c r="B195" s="76"/>
      <c r="C195" s="76"/>
      <c r="D195" s="76"/>
      <c r="E195" s="76"/>
    </row>
    <row r="196" spans="1:5">
      <c r="A196" s="76"/>
      <c r="B196" s="76"/>
      <c r="C196" s="76"/>
      <c r="D196" s="76"/>
      <c r="E196" s="76"/>
    </row>
    <row r="197" spans="1:5">
      <c r="A197" s="76"/>
      <c r="B197" s="76"/>
      <c r="C197" s="76"/>
      <c r="D197" s="76"/>
      <c r="E197" s="76"/>
    </row>
    <row r="198" spans="1:5">
      <c r="A198" s="76"/>
      <c r="B198" s="76"/>
      <c r="C198" s="76"/>
      <c r="D198" s="76"/>
      <c r="E198" s="76"/>
    </row>
    <row r="199" spans="1:5">
      <c r="A199" s="76"/>
      <c r="B199" s="76"/>
      <c r="C199" s="76"/>
      <c r="D199" s="76"/>
      <c r="E199" s="76"/>
    </row>
    <row r="200" spans="1:5">
      <c r="A200" s="76"/>
      <c r="B200" s="76"/>
      <c r="C200" s="76"/>
      <c r="D200" s="76"/>
      <c r="E200" s="76"/>
    </row>
    <row r="201" spans="1:5">
      <c r="A201" s="76"/>
      <c r="B201" s="76"/>
      <c r="C201" s="76"/>
      <c r="D201" s="76"/>
      <c r="E201" s="76"/>
    </row>
    <row r="202" spans="1:5">
      <c r="A202" s="76"/>
      <c r="B202" s="76"/>
      <c r="C202" s="76"/>
      <c r="D202" s="76"/>
      <c r="E202" s="76"/>
    </row>
    <row r="203" spans="1:5">
      <c r="A203" s="76"/>
      <c r="B203" s="76"/>
      <c r="C203" s="76"/>
      <c r="D203" s="76"/>
      <c r="E203" s="76"/>
    </row>
    <row r="204" spans="1:5">
      <c r="A204" s="76"/>
      <c r="B204" s="76"/>
      <c r="C204" s="76"/>
      <c r="D204" s="76"/>
      <c r="E204" s="76"/>
    </row>
    <row r="205" spans="1:5">
      <c r="A205" s="76"/>
      <c r="B205" s="76"/>
      <c r="C205" s="76"/>
      <c r="D205" s="76"/>
      <c r="E205" s="76"/>
    </row>
    <row r="206" spans="1:5">
      <c r="A206" s="76"/>
      <c r="B206" s="76"/>
      <c r="C206" s="76"/>
      <c r="D206" s="76"/>
      <c r="E206" s="76"/>
    </row>
    <row r="207" spans="1:5">
      <c r="A207" s="76"/>
      <c r="B207" s="76"/>
      <c r="C207" s="76"/>
      <c r="D207" s="76"/>
      <c r="E207" s="76"/>
    </row>
    <row r="208" spans="1:5">
      <c r="A208" s="76"/>
      <c r="B208" s="76"/>
      <c r="C208" s="76"/>
      <c r="D208" s="76"/>
      <c r="E208" s="76"/>
    </row>
    <row r="209" spans="1:5">
      <c r="A209" s="76"/>
      <c r="B209" s="76"/>
      <c r="C209" s="76"/>
      <c r="D209" s="76"/>
      <c r="E209" s="76"/>
    </row>
    <row r="210" spans="1:5">
      <c r="A210" s="76"/>
      <c r="B210" s="76"/>
      <c r="C210" s="76"/>
      <c r="D210" s="76"/>
      <c r="E210" s="76"/>
    </row>
    <row r="211" spans="1:5">
      <c r="A211" s="76"/>
      <c r="B211" s="76"/>
      <c r="C211" s="76"/>
      <c r="D211" s="76"/>
      <c r="E211" s="76"/>
    </row>
    <row r="212" spans="1:5">
      <c r="A212" s="76"/>
      <c r="B212" s="76"/>
      <c r="C212" s="76"/>
      <c r="D212" s="76"/>
      <c r="E212" s="76"/>
    </row>
    <row r="213" spans="1:5">
      <c r="A213" s="76"/>
      <c r="B213" s="76"/>
      <c r="C213" s="76"/>
      <c r="D213" s="76"/>
      <c r="E213" s="76"/>
    </row>
    <row r="214" spans="1:5">
      <c r="A214" s="76"/>
      <c r="B214" s="76"/>
      <c r="C214" s="76"/>
      <c r="D214" s="76"/>
      <c r="E214" s="76"/>
    </row>
    <row r="215" spans="1:5">
      <c r="A215" s="76"/>
      <c r="B215" s="76"/>
      <c r="C215" s="76"/>
      <c r="D215" s="76"/>
      <c r="E215" s="76"/>
    </row>
    <row r="216" spans="1:5">
      <c r="A216" s="76"/>
      <c r="B216" s="76"/>
      <c r="C216" s="76"/>
      <c r="D216" s="76"/>
      <c r="E216" s="76"/>
    </row>
    <row r="217" spans="1:5">
      <c r="A217" s="76"/>
      <c r="B217" s="76"/>
      <c r="C217" s="76"/>
      <c r="D217" s="76"/>
      <c r="E217" s="76"/>
    </row>
    <row r="218" spans="1:5">
      <c r="A218" s="76"/>
      <c r="B218" s="76"/>
      <c r="C218" s="76"/>
      <c r="D218" s="76"/>
      <c r="E218" s="76"/>
    </row>
    <row r="219" spans="1:5">
      <c r="A219" s="76"/>
      <c r="B219" s="76"/>
      <c r="C219" s="76"/>
      <c r="D219" s="76"/>
      <c r="E219" s="76"/>
    </row>
    <row r="220" spans="1:5">
      <c r="A220" s="76"/>
      <c r="B220" s="76"/>
      <c r="C220" s="76"/>
      <c r="D220" s="76"/>
      <c r="E220" s="76"/>
    </row>
    <row r="221" spans="1:5">
      <c r="A221" s="76"/>
      <c r="B221" s="76"/>
      <c r="C221" s="76"/>
      <c r="D221" s="76"/>
      <c r="E221" s="76"/>
    </row>
    <row r="222" spans="1:5">
      <c r="A222" s="76"/>
      <c r="B222" s="76"/>
      <c r="C222" s="76"/>
      <c r="D222" s="76"/>
      <c r="E222" s="76"/>
    </row>
    <row r="223" spans="1:5">
      <c r="A223" s="76"/>
      <c r="B223" s="76"/>
      <c r="C223" s="76"/>
      <c r="D223" s="76"/>
      <c r="E223" s="76"/>
    </row>
    <row r="224" spans="1:5">
      <c r="A224" s="76"/>
      <c r="B224" s="76"/>
      <c r="C224" s="76"/>
      <c r="D224" s="76"/>
      <c r="E224" s="76"/>
    </row>
    <row r="225" spans="1:5">
      <c r="A225" s="76"/>
      <c r="B225" s="76"/>
      <c r="C225" s="76"/>
      <c r="D225" s="76"/>
      <c r="E225" s="76"/>
    </row>
    <row r="226" spans="1:5">
      <c r="A226" s="76"/>
      <c r="B226" s="76"/>
      <c r="C226" s="76"/>
      <c r="D226" s="76"/>
      <c r="E226" s="76"/>
    </row>
    <row r="227" spans="1:5">
      <c r="A227" s="76"/>
      <c r="B227" s="76"/>
      <c r="C227" s="76"/>
      <c r="D227" s="76"/>
      <c r="E227" s="76"/>
    </row>
    <row r="228" spans="1:5">
      <c r="A228" s="76"/>
      <c r="B228" s="76"/>
      <c r="C228" s="76"/>
      <c r="D228" s="76"/>
      <c r="E228" s="76"/>
    </row>
    <row r="229" spans="1:5">
      <c r="A229" s="76"/>
      <c r="B229" s="76"/>
      <c r="C229" s="76"/>
      <c r="D229" s="76"/>
      <c r="E229" s="76"/>
    </row>
    <row r="230" spans="1:5">
      <c r="A230" s="76"/>
      <c r="B230" s="76"/>
      <c r="C230" s="76"/>
      <c r="D230" s="76"/>
      <c r="E230" s="76"/>
    </row>
    <row r="231" spans="1:5">
      <c r="A231" s="76"/>
      <c r="B231" s="76"/>
      <c r="C231" s="76"/>
      <c r="D231" s="76"/>
      <c r="E231" s="76"/>
    </row>
    <row r="232" spans="1:5">
      <c r="A232" s="76"/>
      <c r="B232" s="76"/>
      <c r="C232" s="76"/>
      <c r="D232" s="76"/>
      <c r="E232" s="76"/>
    </row>
    <row r="233" spans="1:5">
      <c r="A233" s="76"/>
      <c r="B233" s="76"/>
      <c r="C233" s="76"/>
      <c r="D233" s="76"/>
      <c r="E233" s="76"/>
    </row>
    <row r="234" spans="1:5">
      <c r="A234" s="76"/>
      <c r="B234" s="76"/>
      <c r="C234" s="76"/>
      <c r="D234" s="76"/>
      <c r="E234" s="76"/>
    </row>
    <row r="235" spans="1:5">
      <c r="A235" s="76"/>
      <c r="B235" s="76"/>
      <c r="C235" s="76"/>
      <c r="D235" s="76"/>
      <c r="E235" s="76"/>
    </row>
    <row r="236" spans="1:5">
      <c r="A236" s="76"/>
      <c r="B236" s="76"/>
      <c r="C236" s="76"/>
      <c r="D236" s="76"/>
      <c r="E236" s="76"/>
    </row>
    <row r="237" spans="1:5">
      <c r="A237" s="76"/>
      <c r="B237" s="76"/>
      <c r="C237" s="76"/>
      <c r="D237" s="76"/>
      <c r="E237" s="76"/>
    </row>
    <row r="238" spans="1:5">
      <c r="A238" s="76"/>
      <c r="B238" s="76"/>
      <c r="C238" s="76"/>
      <c r="D238" s="76"/>
      <c r="E238" s="76"/>
    </row>
    <row r="239" spans="1:5">
      <c r="A239" s="76"/>
      <c r="B239" s="76"/>
      <c r="C239" s="76"/>
      <c r="D239" s="76"/>
      <c r="E239" s="76"/>
    </row>
    <row r="240" spans="1:5">
      <c r="A240" s="76"/>
      <c r="B240" s="76"/>
      <c r="C240" s="76"/>
      <c r="D240" s="76"/>
      <c r="E240" s="76"/>
    </row>
    <row r="241" spans="1:5">
      <c r="A241" s="76"/>
      <c r="B241" s="76"/>
      <c r="C241" s="76"/>
      <c r="D241" s="76"/>
      <c r="E241" s="76"/>
    </row>
    <row r="242" spans="1:5">
      <c r="A242" s="76"/>
      <c r="B242" s="76"/>
      <c r="C242" s="76"/>
      <c r="D242" s="76"/>
      <c r="E242" s="76"/>
    </row>
    <row r="243" spans="1:5">
      <c r="A243" s="76"/>
      <c r="B243" s="76"/>
      <c r="C243" s="76"/>
      <c r="D243" s="76"/>
      <c r="E243" s="76"/>
    </row>
    <row r="244" spans="1:5">
      <c r="A244" s="76"/>
      <c r="B244" s="76"/>
      <c r="C244" s="76"/>
      <c r="D244" s="76"/>
      <c r="E244" s="76"/>
    </row>
    <row r="245" spans="1:5">
      <c r="A245" s="76"/>
      <c r="B245" s="76"/>
      <c r="C245" s="76"/>
      <c r="D245" s="76"/>
      <c r="E245" s="76"/>
    </row>
    <row r="246" spans="1:5">
      <c r="A246" s="76"/>
      <c r="B246" s="76"/>
      <c r="C246" s="76"/>
      <c r="D246" s="76"/>
      <c r="E246" s="76"/>
    </row>
    <row r="247" spans="1:5">
      <c r="A247" s="76"/>
      <c r="B247" s="76"/>
      <c r="C247" s="76"/>
      <c r="D247" s="76"/>
      <c r="E247" s="76"/>
    </row>
    <row r="248" spans="1:5">
      <c r="A248" s="76"/>
      <c r="B248" s="76"/>
      <c r="C248" s="76"/>
      <c r="D248" s="76"/>
      <c r="E248" s="76"/>
    </row>
    <row r="249" spans="1:5">
      <c r="A249" s="76"/>
      <c r="B249" s="76"/>
      <c r="C249" s="76"/>
      <c r="D249" s="76"/>
      <c r="E249" s="76"/>
    </row>
    <row r="250" spans="1:5">
      <c r="A250" s="76"/>
      <c r="B250" s="76"/>
      <c r="C250" s="76"/>
      <c r="D250" s="76"/>
      <c r="E250" s="76"/>
    </row>
    <row r="251" spans="1:5">
      <c r="A251" s="76"/>
      <c r="B251" s="76"/>
      <c r="C251" s="76"/>
      <c r="D251" s="76"/>
      <c r="E251" s="76"/>
    </row>
    <row r="252" spans="1:5">
      <c r="A252" s="76"/>
      <c r="B252" s="76"/>
      <c r="C252" s="76"/>
      <c r="D252" s="76"/>
      <c r="E252" s="76"/>
    </row>
    <row r="253" spans="1:5">
      <c r="A253" s="76"/>
      <c r="B253" s="76"/>
      <c r="C253" s="76"/>
      <c r="D253" s="76"/>
      <c r="E253" s="76"/>
    </row>
    <row r="254" spans="1:5">
      <c r="A254" s="76"/>
      <c r="B254" s="76"/>
      <c r="C254" s="76"/>
      <c r="D254" s="76"/>
      <c r="E254" s="76"/>
    </row>
    <row r="255" spans="1:5">
      <c r="A255" s="76"/>
      <c r="B255" s="76"/>
      <c r="C255" s="76"/>
      <c r="D255" s="76"/>
      <c r="E255" s="76"/>
    </row>
    <row r="256" spans="1:5">
      <c r="A256" s="76"/>
      <c r="B256" s="76"/>
      <c r="C256" s="76"/>
      <c r="D256" s="76"/>
      <c r="E256" s="76"/>
    </row>
    <row r="257" spans="1:5">
      <c r="A257" s="76"/>
      <c r="B257" s="76"/>
      <c r="C257" s="76"/>
      <c r="D257" s="76"/>
      <c r="E257" s="76"/>
    </row>
    <row r="258" spans="1:5">
      <c r="A258" s="76"/>
      <c r="B258" s="76"/>
      <c r="C258" s="76"/>
      <c r="D258" s="76"/>
      <c r="E258" s="76"/>
    </row>
    <row r="259" spans="1:5">
      <c r="A259" s="76"/>
      <c r="B259" s="76"/>
      <c r="C259" s="76"/>
      <c r="D259" s="76"/>
      <c r="E259" s="76"/>
    </row>
    <row r="260" spans="1:5">
      <c r="A260" s="76"/>
      <c r="B260" s="76"/>
      <c r="C260" s="76"/>
      <c r="D260" s="76"/>
      <c r="E260" s="76"/>
    </row>
    <row r="261" spans="1:5">
      <c r="A261" s="76"/>
      <c r="B261" s="76"/>
      <c r="C261" s="76"/>
      <c r="D261" s="76"/>
      <c r="E261" s="76"/>
    </row>
    <row r="262" spans="1:5">
      <c r="A262" s="76"/>
      <c r="B262" s="76"/>
      <c r="C262" s="76"/>
      <c r="D262" s="76"/>
      <c r="E262" s="76"/>
    </row>
    <row r="263" spans="1:5">
      <c r="A263" s="76"/>
      <c r="B263" s="76"/>
      <c r="C263" s="76"/>
      <c r="D263" s="76"/>
      <c r="E263" s="76"/>
    </row>
    <row r="264" spans="1:5">
      <c r="A264" s="76"/>
      <c r="B264" s="76"/>
      <c r="C264" s="76"/>
      <c r="D264" s="76"/>
      <c r="E264" s="76"/>
    </row>
    <row r="265" spans="1:5">
      <c r="A265" s="76"/>
      <c r="B265" s="76"/>
      <c r="C265" s="76"/>
      <c r="D265" s="76"/>
      <c r="E265" s="76"/>
    </row>
    <row r="266" spans="1:5">
      <c r="A266" s="76"/>
      <c r="B266" s="76"/>
      <c r="C266" s="76"/>
      <c r="D266" s="76"/>
      <c r="E266" s="76"/>
    </row>
    <row r="267" spans="1:5">
      <c r="A267" s="76"/>
      <c r="B267" s="76"/>
      <c r="C267" s="76"/>
      <c r="D267" s="76"/>
      <c r="E267" s="76"/>
    </row>
    <row r="268" spans="1:5">
      <c r="A268" s="76"/>
      <c r="B268" s="76"/>
      <c r="C268" s="76"/>
      <c r="D268" s="76"/>
      <c r="E268" s="76"/>
    </row>
    <row r="269" spans="1:5">
      <c r="A269" s="76"/>
      <c r="B269" s="76"/>
      <c r="C269" s="76"/>
      <c r="D269" s="76"/>
      <c r="E269" s="76"/>
    </row>
    <row r="270" spans="1:5">
      <c r="A270" s="76"/>
      <c r="B270" s="76"/>
      <c r="C270" s="76"/>
      <c r="D270" s="76"/>
      <c r="E270" s="76"/>
    </row>
    <row r="271" spans="1:5">
      <c r="A271" s="76"/>
      <c r="B271" s="76"/>
      <c r="C271" s="76"/>
      <c r="D271" s="76"/>
      <c r="E271" s="76"/>
    </row>
    <row r="272" spans="1:5">
      <c r="A272" s="76"/>
      <c r="B272" s="76"/>
      <c r="C272" s="76"/>
      <c r="D272" s="76"/>
      <c r="E272" s="76"/>
    </row>
    <row r="273" spans="1:5">
      <c r="A273" s="76"/>
      <c r="B273" s="76"/>
      <c r="C273" s="76"/>
      <c r="D273" s="76"/>
      <c r="E273" s="76"/>
    </row>
    <row r="274" spans="1:5">
      <c r="A274" s="76"/>
      <c r="B274" s="76"/>
      <c r="C274" s="76"/>
      <c r="D274" s="76"/>
      <c r="E274" s="76"/>
    </row>
    <row r="275" spans="1:5">
      <c r="A275" s="76"/>
      <c r="B275" s="76"/>
      <c r="C275" s="76"/>
      <c r="D275" s="76"/>
      <c r="E275" s="76"/>
    </row>
    <row r="276" spans="1:5">
      <c r="A276" s="76"/>
      <c r="B276" s="76"/>
      <c r="C276" s="76"/>
      <c r="D276" s="76"/>
      <c r="E276" s="76"/>
    </row>
    <row r="277" spans="1:5">
      <c r="A277" s="76"/>
      <c r="B277" s="76"/>
      <c r="C277" s="76"/>
      <c r="D277" s="76"/>
      <c r="E277" s="76"/>
    </row>
    <row r="278" spans="1:5">
      <c r="A278" s="76"/>
      <c r="B278" s="76"/>
      <c r="C278" s="76"/>
      <c r="D278" s="76"/>
      <c r="E278" s="76"/>
    </row>
    <row r="279" spans="1:5">
      <c r="A279" s="76"/>
      <c r="B279" s="76"/>
      <c r="C279" s="76"/>
      <c r="D279" s="76"/>
      <c r="E279" s="76"/>
    </row>
    <row r="280" spans="1:5">
      <c r="A280" s="76"/>
      <c r="B280" s="76"/>
      <c r="C280" s="76"/>
      <c r="D280" s="76"/>
      <c r="E280" s="76"/>
    </row>
    <row r="281" spans="1:5">
      <c r="A281" s="76"/>
      <c r="B281" s="76"/>
      <c r="C281" s="76"/>
      <c r="D281" s="76"/>
      <c r="E281" s="76"/>
    </row>
    <row r="282" spans="1:5">
      <c r="A282" s="76"/>
      <c r="B282" s="76"/>
      <c r="C282" s="76"/>
      <c r="D282" s="76"/>
      <c r="E282" s="76"/>
    </row>
    <row r="283" spans="1:5">
      <c r="A283" s="76"/>
      <c r="B283" s="76"/>
      <c r="C283" s="76"/>
      <c r="D283" s="76"/>
      <c r="E283" s="76"/>
    </row>
    <row r="284" spans="1:5">
      <c r="A284" s="76"/>
      <c r="B284" s="76"/>
      <c r="C284" s="76"/>
      <c r="D284" s="76"/>
      <c r="E284" s="76"/>
    </row>
    <row r="285" spans="1:5">
      <c r="A285" s="76"/>
      <c r="B285" s="76"/>
      <c r="C285" s="76"/>
      <c r="D285" s="76"/>
      <c r="E285" s="76"/>
    </row>
    <row r="286" spans="1:5">
      <c r="A286" s="76"/>
      <c r="B286" s="76"/>
      <c r="C286" s="76"/>
      <c r="D286" s="76"/>
      <c r="E286" s="76"/>
    </row>
    <row r="287" spans="1:5">
      <c r="A287" s="76"/>
      <c r="B287" s="76"/>
      <c r="C287" s="76"/>
      <c r="D287" s="76"/>
      <c r="E287" s="76"/>
    </row>
    <row r="288" spans="1:5">
      <c r="A288" s="76"/>
      <c r="B288" s="76"/>
      <c r="C288" s="76"/>
      <c r="D288" s="76"/>
      <c r="E288" s="76"/>
    </row>
    <row r="289" spans="1:5">
      <c r="A289" s="76"/>
      <c r="B289" s="76"/>
      <c r="C289" s="76"/>
      <c r="D289" s="76"/>
      <c r="E289" s="76"/>
    </row>
    <row r="290" spans="1:5">
      <c r="A290" s="76"/>
      <c r="B290" s="76"/>
      <c r="C290" s="76"/>
      <c r="D290" s="76"/>
      <c r="E290" s="76"/>
    </row>
    <row r="291" spans="1:5">
      <c r="A291" s="76"/>
      <c r="B291" s="76"/>
      <c r="C291" s="76"/>
      <c r="D291" s="76"/>
      <c r="E291" s="76"/>
    </row>
    <row r="292" spans="1:5">
      <c r="A292" s="76"/>
      <c r="B292" s="76"/>
      <c r="C292" s="76"/>
      <c r="D292" s="76"/>
      <c r="E292" s="76"/>
    </row>
    <row r="293" spans="1:5">
      <c r="A293" s="76"/>
      <c r="B293" s="76"/>
      <c r="C293" s="76"/>
      <c r="D293" s="76"/>
      <c r="E293" s="76"/>
    </row>
    <row r="294" spans="1:5">
      <c r="A294" s="76"/>
      <c r="B294" s="76"/>
      <c r="C294" s="76"/>
      <c r="D294" s="76"/>
      <c r="E294" s="76"/>
    </row>
    <row r="295" spans="1:5">
      <c r="A295" s="76"/>
      <c r="B295" s="76"/>
      <c r="C295" s="76"/>
      <c r="D295" s="76"/>
      <c r="E295" s="76"/>
    </row>
    <row r="296" spans="1:5">
      <c r="A296" s="76"/>
      <c r="B296" s="76"/>
      <c r="C296" s="76"/>
      <c r="D296" s="76"/>
      <c r="E296" s="76"/>
    </row>
    <row r="297" spans="1:5">
      <c r="A297" s="76"/>
      <c r="B297" s="76"/>
      <c r="C297" s="76"/>
      <c r="D297" s="76"/>
      <c r="E297" s="76"/>
    </row>
    <row r="298" spans="1:5">
      <c r="A298" s="76"/>
      <c r="B298" s="76"/>
      <c r="C298" s="76"/>
      <c r="D298" s="76"/>
      <c r="E298" s="76"/>
    </row>
    <row r="299" spans="1:5">
      <c r="A299" s="76"/>
      <c r="B299" s="76"/>
      <c r="C299" s="76"/>
      <c r="D299" s="76"/>
      <c r="E299" s="76"/>
    </row>
    <row r="300" spans="1:5">
      <c r="A300" s="76"/>
      <c r="B300" s="76"/>
      <c r="C300" s="76"/>
      <c r="D300" s="76"/>
      <c r="E300" s="76"/>
    </row>
    <row r="301" spans="1:5">
      <c r="A301" s="76"/>
      <c r="B301" s="76"/>
      <c r="C301" s="76"/>
      <c r="D301" s="76"/>
      <c r="E301" s="76"/>
    </row>
    <row r="302" spans="1:5">
      <c r="A302" s="76"/>
      <c r="B302" s="76"/>
      <c r="C302" s="76"/>
      <c r="D302" s="76"/>
      <c r="E302" s="76"/>
    </row>
    <row r="303" spans="1:5">
      <c r="A303" s="76"/>
      <c r="B303" s="76"/>
      <c r="C303" s="76"/>
      <c r="D303" s="76"/>
      <c r="E303" s="76"/>
    </row>
    <row r="304" spans="1:5">
      <c r="A304" s="76"/>
      <c r="B304" s="76"/>
      <c r="C304" s="76"/>
      <c r="D304" s="76"/>
      <c r="E304" s="76"/>
    </row>
    <row r="305" spans="1:5">
      <c r="A305" s="76"/>
      <c r="B305" s="76"/>
      <c r="C305" s="76"/>
      <c r="D305" s="76"/>
      <c r="E305" s="76"/>
    </row>
    <row r="306" spans="1:5">
      <c r="A306" s="76"/>
      <c r="B306" s="76"/>
      <c r="C306" s="76"/>
      <c r="D306" s="76"/>
      <c r="E306" s="76"/>
    </row>
    <row r="307" spans="1:5">
      <c r="A307" s="76"/>
      <c r="B307" s="76"/>
      <c r="C307" s="76"/>
      <c r="D307" s="76"/>
      <c r="E307" s="76"/>
    </row>
    <row r="308" spans="1:5">
      <c r="A308" s="76"/>
      <c r="B308" s="76"/>
      <c r="C308" s="76"/>
      <c r="D308" s="76"/>
      <c r="E308" s="76"/>
    </row>
    <row r="309" spans="1:5">
      <c r="A309" s="76"/>
      <c r="B309" s="76"/>
      <c r="C309" s="76"/>
      <c r="D309" s="76"/>
      <c r="E309" s="76"/>
    </row>
    <row r="310" spans="1:5">
      <c r="A310" s="76"/>
      <c r="B310" s="76"/>
      <c r="C310" s="76"/>
      <c r="D310" s="76"/>
      <c r="E310" s="76"/>
    </row>
    <row r="311" spans="1:5">
      <c r="A311" s="76"/>
      <c r="B311" s="76"/>
      <c r="C311" s="76"/>
      <c r="D311" s="76"/>
      <c r="E311" s="76"/>
    </row>
    <row r="312" spans="1:5">
      <c r="A312" s="76"/>
      <c r="B312" s="76"/>
      <c r="C312" s="76"/>
      <c r="D312" s="76"/>
      <c r="E312" s="76"/>
    </row>
    <row r="313" spans="1:5">
      <c r="A313" s="76"/>
      <c r="B313" s="76"/>
      <c r="C313" s="76"/>
      <c r="D313" s="76"/>
      <c r="E313" s="76"/>
    </row>
    <row r="314" spans="1:5">
      <c r="A314" s="76"/>
      <c r="B314" s="76"/>
      <c r="C314" s="76"/>
      <c r="D314" s="76"/>
      <c r="E314" s="76"/>
    </row>
    <row r="315" spans="1:5">
      <c r="A315" s="76"/>
      <c r="B315" s="76"/>
      <c r="C315" s="76"/>
      <c r="D315" s="76"/>
      <c r="E315" s="76"/>
    </row>
    <row r="316" spans="1:5">
      <c r="A316" s="76"/>
      <c r="B316" s="76"/>
      <c r="C316" s="76"/>
      <c r="D316" s="76"/>
      <c r="E316" s="76"/>
    </row>
    <row r="317" spans="1:5">
      <c r="A317" s="76"/>
      <c r="B317" s="76"/>
      <c r="C317" s="76"/>
      <c r="D317" s="76"/>
      <c r="E317" s="76"/>
    </row>
    <row r="318" spans="1:5">
      <c r="A318" s="76"/>
      <c r="B318" s="76"/>
      <c r="C318" s="76"/>
      <c r="D318" s="76"/>
      <c r="E318" s="76"/>
    </row>
    <row r="319" spans="1:5">
      <c r="A319" s="76"/>
      <c r="B319" s="76"/>
      <c r="C319" s="76"/>
      <c r="D319" s="76"/>
      <c r="E319" s="76"/>
    </row>
    <row r="320" spans="1:5">
      <c r="A320" s="76"/>
      <c r="B320" s="76"/>
      <c r="C320" s="76"/>
      <c r="D320" s="76"/>
      <c r="E320" s="76"/>
    </row>
    <row r="321" spans="1:5">
      <c r="A321" s="76"/>
      <c r="B321" s="76"/>
      <c r="C321" s="76"/>
      <c r="D321" s="76"/>
      <c r="E321" s="76"/>
    </row>
    <row r="322" spans="1:5">
      <c r="A322" s="76"/>
      <c r="B322" s="76"/>
      <c r="C322" s="76"/>
      <c r="D322" s="76"/>
      <c r="E322" s="76"/>
    </row>
    <row r="323" spans="1:5">
      <c r="A323" s="76"/>
      <c r="B323" s="76"/>
      <c r="C323" s="76"/>
      <c r="D323" s="76"/>
      <c r="E323" s="76"/>
    </row>
    <row r="324" spans="1:5">
      <c r="A324" s="76"/>
      <c r="B324" s="76"/>
      <c r="C324" s="76"/>
      <c r="D324" s="76"/>
      <c r="E324" s="76"/>
    </row>
    <row r="325" spans="1:5">
      <c r="A325" s="76"/>
      <c r="B325" s="76"/>
      <c r="C325" s="76"/>
      <c r="D325" s="76"/>
      <c r="E325" s="76"/>
    </row>
    <row r="326" spans="1:5">
      <c r="A326" s="76"/>
      <c r="B326" s="76"/>
      <c r="C326" s="76"/>
      <c r="D326" s="76"/>
      <c r="E326" s="76"/>
    </row>
    <row r="327" spans="1:5">
      <c r="A327" s="76"/>
      <c r="B327" s="76"/>
      <c r="C327" s="76"/>
      <c r="D327" s="76"/>
      <c r="E327" s="76"/>
    </row>
    <row r="328" spans="1:5">
      <c r="A328" s="76"/>
      <c r="B328" s="76"/>
      <c r="C328" s="76"/>
      <c r="D328" s="76"/>
      <c r="E328" s="76"/>
    </row>
    <row r="329" spans="1:5">
      <c r="A329" s="76"/>
      <c r="B329" s="76"/>
      <c r="C329" s="76"/>
      <c r="D329" s="76"/>
      <c r="E329" s="76"/>
    </row>
    <row r="330" spans="1:5">
      <c r="A330" s="76"/>
      <c r="B330" s="76"/>
      <c r="C330" s="76"/>
      <c r="D330" s="76"/>
      <c r="E330" s="76"/>
    </row>
    <row r="331" spans="1:5">
      <c r="A331" s="76"/>
      <c r="B331" s="76"/>
      <c r="C331" s="76"/>
      <c r="D331" s="76"/>
      <c r="E331" s="76"/>
    </row>
    <row r="332" spans="1:5">
      <c r="A332" s="76"/>
      <c r="B332" s="76"/>
      <c r="C332" s="76"/>
      <c r="D332" s="76"/>
      <c r="E332" s="76"/>
    </row>
    <row r="333" spans="1:5">
      <c r="A333" s="76"/>
      <c r="B333" s="76"/>
      <c r="C333" s="76"/>
      <c r="D333" s="76"/>
      <c r="E333" s="76"/>
    </row>
    <row r="334" spans="1:5">
      <c r="A334" s="76"/>
      <c r="B334" s="76"/>
      <c r="C334" s="76"/>
      <c r="D334" s="76"/>
      <c r="E334" s="76"/>
    </row>
    <row r="335" spans="1:5">
      <c r="A335" s="76"/>
      <c r="B335" s="76"/>
      <c r="C335" s="76"/>
      <c r="D335" s="76"/>
      <c r="E335" s="76"/>
    </row>
    <row r="336" spans="1:5">
      <c r="A336" s="76"/>
      <c r="B336" s="76"/>
      <c r="C336" s="76"/>
      <c r="D336" s="76"/>
      <c r="E336" s="76"/>
    </row>
    <row r="337" spans="1:5">
      <c r="A337" s="76"/>
      <c r="B337" s="76"/>
      <c r="C337" s="76"/>
      <c r="D337" s="76"/>
      <c r="E337" s="76"/>
    </row>
    <row r="338" spans="1:5">
      <c r="A338" s="76"/>
      <c r="B338" s="76"/>
      <c r="C338" s="76"/>
      <c r="D338" s="76"/>
      <c r="E338" s="76"/>
    </row>
    <row r="339" spans="1:5">
      <c r="A339" s="76"/>
      <c r="B339" s="76"/>
      <c r="C339" s="76"/>
      <c r="D339" s="76"/>
      <c r="E339" s="76"/>
    </row>
    <row r="340" spans="1:5">
      <c r="A340" s="76"/>
      <c r="B340" s="76"/>
      <c r="C340" s="76"/>
      <c r="D340" s="76"/>
      <c r="E340" s="76"/>
    </row>
    <row r="341" spans="1:5">
      <c r="A341" s="76"/>
      <c r="B341" s="76"/>
      <c r="C341" s="76"/>
      <c r="D341" s="76"/>
      <c r="E341" s="76"/>
    </row>
    <row r="342" spans="1:5">
      <c r="A342" s="76"/>
      <c r="B342" s="76"/>
      <c r="C342" s="76"/>
      <c r="D342" s="76"/>
      <c r="E342" s="76"/>
    </row>
    <row r="343" spans="1:5">
      <c r="A343" s="76"/>
      <c r="B343" s="76"/>
      <c r="C343" s="76"/>
      <c r="D343" s="76"/>
      <c r="E343" s="76"/>
    </row>
    <row r="344" spans="1:5">
      <c r="A344" s="76"/>
      <c r="B344" s="76"/>
      <c r="C344" s="76"/>
      <c r="D344" s="76"/>
      <c r="E344" s="76"/>
    </row>
    <row r="345" spans="1:5">
      <c r="A345" s="76"/>
      <c r="B345" s="76"/>
      <c r="C345" s="76"/>
      <c r="D345" s="76"/>
      <c r="E345" s="76"/>
    </row>
    <row r="346" spans="1:5">
      <c r="A346" s="76"/>
      <c r="B346" s="76"/>
      <c r="C346" s="76"/>
      <c r="D346" s="76"/>
      <c r="E346" s="76"/>
    </row>
    <row r="347" spans="1:5">
      <c r="A347" s="76"/>
      <c r="B347" s="76"/>
      <c r="C347" s="76"/>
      <c r="D347" s="76"/>
      <c r="E347" s="76"/>
    </row>
    <row r="348" spans="1:5">
      <c r="A348" s="76"/>
      <c r="B348" s="76"/>
      <c r="C348" s="76"/>
      <c r="D348" s="76"/>
      <c r="E348" s="76"/>
    </row>
    <row r="349" spans="1:5">
      <c r="A349" s="76"/>
      <c r="B349" s="76"/>
      <c r="C349" s="76"/>
      <c r="D349" s="76"/>
      <c r="E349" s="76"/>
    </row>
    <row r="350" spans="1:5">
      <c r="A350" s="76"/>
      <c r="B350" s="76"/>
      <c r="C350" s="76"/>
      <c r="D350" s="76"/>
      <c r="E350" s="76"/>
    </row>
    <row r="351" spans="1:5">
      <c r="A351" s="76"/>
      <c r="B351" s="76"/>
      <c r="C351" s="76"/>
      <c r="D351" s="76"/>
      <c r="E351" s="76"/>
    </row>
    <row r="352" spans="1:5">
      <c r="A352" s="76"/>
      <c r="B352" s="76"/>
      <c r="C352" s="76"/>
      <c r="D352" s="76"/>
      <c r="E352" s="76"/>
    </row>
    <row r="353" spans="1:5">
      <c r="A353" s="76"/>
      <c r="B353" s="76"/>
      <c r="C353" s="76"/>
      <c r="D353" s="76"/>
      <c r="E353" s="76"/>
    </row>
    <row r="354" spans="1:5">
      <c r="A354" s="76"/>
      <c r="B354" s="76"/>
      <c r="C354" s="76"/>
      <c r="D354" s="76"/>
      <c r="E354" s="76"/>
    </row>
    <row r="355" spans="1:5">
      <c r="A355" s="76"/>
      <c r="B355" s="76"/>
      <c r="C355" s="76"/>
      <c r="D355" s="76"/>
      <c r="E355" s="76"/>
    </row>
    <row r="356" spans="1:5">
      <c r="A356" s="76"/>
      <c r="B356" s="76"/>
      <c r="C356" s="76"/>
      <c r="D356" s="76"/>
      <c r="E356" s="76"/>
    </row>
    <row r="357" spans="1:5">
      <c r="A357" s="76"/>
      <c r="B357" s="76"/>
      <c r="C357" s="76"/>
      <c r="D357" s="76"/>
      <c r="E357" s="76"/>
    </row>
    <row r="358" spans="1:5">
      <c r="A358" s="76"/>
      <c r="B358" s="76"/>
      <c r="C358" s="76"/>
      <c r="D358" s="76"/>
      <c r="E358" s="76"/>
    </row>
    <row r="359" spans="1:5">
      <c r="A359" s="76"/>
      <c r="B359" s="76"/>
      <c r="C359" s="76"/>
      <c r="D359" s="76"/>
      <c r="E359" s="76"/>
    </row>
    <row r="360" spans="1:5">
      <c r="A360" s="76"/>
      <c r="B360" s="76"/>
      <c r="C360" s="76"/>
      <c r="D360" s="76"/>
      <c r="E360" s="76"/>
    </row>
    <row r="361" spans="1:5">
      <c r="A361" s="76"/>
      <c r="B361" s="76"/>
      <c r="C361" s="76"/>
      <c r="D361" s="76"/>
      <c r="E361" s="76"/>
    </row>
    <row r="362" spans="1:5">
      <c r="A362" s="76"/>
      <c r="B362" s="76"/>
      <c r="C362" s="76"/>
      <c r="D362" s="76"/>
      <c r="E362" s="76"/>
    </row>
    <row r="363" spans="1:5">
      <c r="A363" s="76"/>
      <c r="B363" s="76"/>
      <c r="C363" s="76"/>
      <c r="D363" s="76"/>
      <c r="E363" s="76"/>
    </row>
    <row r="364" spans="1:5">
      <c r="A364" s="76"/>
      <c r="B364" s="76"/>
      <c r="C364" s="76"/>
      <c r="D364" s="76"/>
      <c r="E364" s="76"/>
    </row>
    <row r="365" spans="1:5">
      <c r="A365" s="76"/>
      <c r="B365" s="76"/>
      <c r="C365" s="76"/>
      <c r="D365" s="76"/>
      <c r="E365" s="76"/>
    </row>
    <row r="366" spans="1:5">
      <c r="A366" s="76"/>
      <c r="B366" s="76"/>
      <c r="C366" s="76"/>
      <c r="D366" s="76"/>
      <c r="E366" s="76"/>
    </row>
    <row r="367" spans="1:5">
      <c r="A367" s="76"/>
      <c r="B367" s="76"/>
      <c r="C367" s="76"/>
      <c r="D367" s="76"/>
      <c r="E367" s="76"/>
    </row>
    <row r="368" spans="1:5">
      <c r="A368" s="76"/>
      <c r="B368" s="76"/>
      <c r="C368" s="76"/>
      <c r="D368" s="76"/>
      <c r="E368" s="76"/>
    </row>
    <row r="369" spans="1:5">
      <c r="A369" s="76"/>
      <c r="B369" s="76"/>
      <c r="C369" s="76"/>
      <c r="D369" s="76"/>
      <c r="E369" s="76"/>
    </row>
    <row r="370" spans="1:5">
      <c r="A370" s="76"/>
      <c r="B370" s="76"/>
      <c r="C370" s="76"/>
      <c r="D370" s="76"/>
      <c r="E370" s="76"/>
    </row>
    <row r="371" spans="1:5">
      <c r="A371" s="76"/>
      <c r="B371" s="76"/>
      <c r="C371" s="76"/>
      <c r="D371" s="76"/>
      <c r="E371" s="76"/>
    </row>
    <row r="372" spans="1:5">
      <c r="A372" s="76"/>
      <c r="B372" s="76"/>
      <c r="C372" s="76"/>
      <c r="D372" s="76"/>
      <c r="E372" s="76"/>
    </row>
    <row r="373" spans="1:5">
      <c r="A373" s="76"/>
      <c r="B373" s="76"/>
      <c r="C373" s="76"/>
      <c r="D373" s="76"/>
      <c r="E373" s="76"/>
    </row>
    <row r="374" spans="1:5">
      <c r="A374" s="76"/>
      <c r="B374" s="76"/>
      <c r="C374" s="76"/>
      <c r="D374" s="76"/>
      <c r="E374" s="76"/>
    </row>
    <row r="375" spans="1:5">
      <c r="A375" s="76"/>
      <c r="B375" s="76"/>
      <c r="C375" s="76"/>
      <c r="D375" s="76"/>
      <c r="E375" s="76"/>
    </row>
    <row r="376" spans="1:5">
      <c r="A376" s="76"/>
      <c r="B376" s="76"/>
      <c r="C376" s="76"/>
      <c r="D376" s="76"/>
      <c r="E376" s="76"/>
    </row>
    <row r="377" spans="1:5">
      <c r="A377" s="76"/>
      <c r="B377" s="76"/>
      <c r="C377" s="76"/>
      <c r="D377" s="76"/>
      <c r="E377" s="76"/>
    </row>
    <row r="378" spans="1:5">
      <c r="A378" s="76"/>
      <c r="B378" s="76"/>
      <c r="C378" s="76"/>
      <c r="D378" s="76"/>
      <c r="E378" s="76"/>
    </row>
    <row r="379" spans="1:5">
      <c r="A379" s="76"/>
      <c r="B379" s="76"/>
      <c r="C379" s="76"/>
      <c r="D379" s="76"/>
      <c r="E379" s="76"/>
    </row>
    <row r="380" spans="1:5">
      <c r="A380" s="76"/>
      <c r="B380" s="76"/>
      <c r="C380" s="76"/>
      <c r="D380" s="76"/>
      <c r="E380" s="76"/>
    </row>
    <row r="381" spans="1:5">
      <c r="A381" s="76"/>
      <c r="B381" s="76"/>
      <c r="C381" s="76"/>
      <c r="D381" s="76"/>
      <c r="E381" s="76"/>
    </row>
    <row r="382" spans="1:5">
      <c r="A382" s="76"/>
      <c r="B382" s="76"/>
      <c r="C382" s="76"/>
      <c r="D382" s="76"/>
      <c r="E382" s="76"/>
    </row>
    <row r="383" spans="1:5">
      <c r="A383" s="76"/>
      <c r="B383" s="76"/>
      <c r="C383" s="76"/>
      <c r="D383" s="76"/>
      <c r="E383" s="76"/>
    </row>
    <row r="384" spans="1:5">
      <c r="A384" s="76"/>
      <c r="B384" s="76"/>
      <c r="C384" s="76"/>
      <c r="D384" s="76"/>
      <c r="E384" s="76"/>
    </row>
    <row r="385" spans="1:5">
      <c r="A385" s="76"/>
      <c r="B385" s="76"/>
      <c r="C385" s="76"/>
      <c r="D385" s="76"/>
      <c r="E385" s="76"/>
    </row>
    <row r="386" spans="1:5">
      <c r="A386" s="76"/>
      <c r="B386" s="76"/>
      <c r="C386" s="76"/>
      <c r="D386" s="76"/>
      <c r="E386" s="76"/>
    </row>
    <row r="387" spans="1:5">
      <c r="A387" s="76"/>
      <c r="B387" s="76"/>
      <c r="C387" s="76"/>
      <c r="D387" s="76"/>
      <c r="E387" s="76"/>
    </row>
    <row r="388" spans="1:5">
      <c r="A388" s="76"/>
      <c r="B388" s="76"/>
      <c r="C388" s="76"/>
      <c r="D388" s="76"/>
      <c r="E388" s="76"/>
    </row>
    <row r="389" spans="1:5">
      <c r="A389" s="76"/>
      <c r="B389" s="76"/>
      <c r="C389" s="76"/>
      <c r="D389" s="76"/>
      <c r="E389" s="76"/>
    </row>
    <row r="390" spans="1:5">
      <c r="A390" s="76"/>
      <c r="B390" s="76"/>
      <c r="C390" s="76"/>
      <c r="D390" s="76"/>
      <c r="E390" s="76"/>
    </row>
    <row r="391" spans="1:5">
      <c r="A391" s="76"/>
      <c r="B391" s="76"/>
      <c r="C391" s="76"/>
      <c r="D391" s="76"/>
      <c r="E391" s="76"/>
    </row>
    <row r="392" spans="1:5">
      <c r="A392" s="76"/>
      <c r="B392" s="76"/>
      <c r="C392" s="76"/>
      <c r="D392" s="76"/>
      <c r="E392" s="76"/>
    </row>
    <row r="393" spans="1:5">
      <c r="A393" s="76"/>
      <c r="B393" s="76"/>
      <c r="C393" s="76"/>
      <c r="D393" s="76"/>
      <c r="E393" s="76"/>
    </row>
    <row r="394" spans="1:5">
      <c r="A394" s="76"/>
      <c r="B394" s="76"/>
      <c r="C394" s="76"/>
      <c r="D394" s="76"/>
      <c r="E394" s="76"/>
    </row>
    <row r="395" spans="1:5">
      <c r="A395" s="76"/>
      <c r="B395" s="76"/>
      <c r="C395" s="76"/>
      <c r="D395" s="76"/>
      <c r="E395" s="76"/>
    </row>
    <row r="396" spans="1:5">
      <c r="A396" s="76"/>
      <c r="B396" s="76"/>
      <c r="C396" s="76"/>
      <c r="D396" s="76"/>
      <c r="E396" s="76"/>
    </row>
    <row r="397" spans="1:5">
      <c r="A397" s="76"/>
      <c r="B397" s="76"/>
      <c r="C397" s="76"/>
      <c r="D397" s="76"/>
      <c r="E397" s="76"/>
    </row>
    <row r="398" spans="1:5">
      <c r="A398" s="76"/>
      <c r="B398" s="76"/>
      <c r="C398" s="76"/>
      <c r="D398" s="76"/>
      <c r="E398" s="76"/>
    </row>
    <row r="399" spans="1:5">
      <c r="A399" s="76"/>
      <c r="B399" s="76"/>
      <c r="C399" s="76"/>
      <c r="D399" s="76"/>
      <c r="E399" s="76"/>
    </row>
    <row r="400" spans="1:5">
      <c r="A400" s="76"/>
      <c r="B400" s="76"/>
      <c r="C400" s="76"/>
      <c r="D400" s="76"/>
      <c r="E400" s="76"/>
    </row>
    <row r="401" spans="1:5">
      <c r="A401" s="76"/>
      <c r="B401" s="76"/>
      <c r="C401" s="76"/>
      <c r="D401" s="76"/>
      <c r="E401" s="76"/>
    </row>
    <row r="402" spans="1:5">
      <c r="A402" s="76"/>
      <c r="B402" s="76"/>
      <c r="C402" s="76"/>
      <c r="D402" s="76"/>
      <c r="E402" s="76"/>
    </row>
    <row r="403" spans="1:5">
      <c r="A403" s="76"/>
      <c r="B403" s="76"/>
      <c r="C403" s="76"/>
      <c r="D403" s="76"/>
      <c r="E403" s="76"/>
    </row>
    <row r="404" spans="1:5">
      <c r="A404" s="76"/>
      <c r="B404" s="76"/>
      <c r="C404" s="76"/>
      <c r="D404" s="76"/>
      <c r="E404" s="76"/>
    </row>
    <row r="405" spans="1:5">
      <c r="A405" s="76"/>
      <c r="B405" s="76"/>
      <c r="C405" s="76"/>
      <c r="D405" s="76"/>
      <c r="E405" s="76"/>
    </row>
    <row r="406" spans="1:5">
      <c r="A406" s="76"/>
      <c r="B406" s="76"/>
      <c r="C406" s="76"/>
      <c r="D406" s="76"/>
      <c r="E406" s="76"/>
    </row>
    <row r="407" spans="1:5">
      <c r="A407" s="76"/>
      <c r="B407" s="76"/>
      <c r="C407" s="76"/>
      <c r="D407" s="76"/>
      <c r="E407" s="76"/>
    </row>
    <row r="408" spans="1:5">
      <c r="A408" s="76"/>
      <c r="B408" s="76"/>
      <c r="C408" s="76"/>
      <c r="D408" s="76"/>
      <c r="E408" s="76"/>
    </row>
    <row r="409" spans="1:5">
      <c r="A409" s="76"/>
      <c r="B409" s="76"/>
      <c r="C409" s="76"/>
      <c r="D409" s="76"/>
      <c r="E409" s="76"/>
    </row>
    <row r="410" spans="1:5">
      <c r="A410" s="76"/>
      <c r="B410" s="76"/>
      <c r="C410" s="76"/>
      <c r="D410" s="76"/>
      <c r="E410" s="76"/>
    </row>
    <row r="411" spans="1:5">
      <c r="A411" s="76"/>
      <c r="B411" s="76"/>
      <c r="C411" s="76"/>
      <c r="D411" s="76"/>
      <c r="E411" s="76"/>
    </row>
    <row r="412" spans="1:5">
      <c r="A412" s="76"/>
      <c r="B412" s="76"/>
      <c r="C412" s="76"/>
      <c r="D412" s="76"/>
      <c r="E412" s="76"/>
    </row>
    <row r="413" spans="1:5">
      <c r="A413" s="76"/>
      <c r="B413" s="76"/>
      <c r="C413" s="76"/>
      <c r="D413" s="76"/>
      <c r="E413" s="76"/>
    </row>
    <row r="414" spans="1:5">
      <c r="A414" s="76"/>
      <c r="B414" s="76"/>
      <c r="C414" s="76"/>
      <c r="D414" s="76"/>
      <c r="E414" s="76"/>
    </row>
    <row r="415" spans="1:5">
      <c r="A415" s="76"/>
      <c r="B415" s="76"/>
      <c r="C415" s="76"/>
      <c r="D415" s="76"/>
      <c r="E415" s="76"/>
    </row>
    <row r="416" spans="1:5">
      <c r="A416" s="76"/>
      <c r="B416" s="76"/>
      <c r="C416" s="76"/>
      <c r="D416" s="76"/>
      <c r="E416" s="76"/>
    </row>
    <row r="417" spans="1:5">
      <c r="A417" s="76"/>
      <c r="B417" s="76"/>
      <c r="C417" s="76"/>
      <c r="D417" s="76"/>
      <c r="E417" s="76"/>
    </row>
    <row r="418" spans="1:5">
      <c r="A418" s="76"/>
      <c r="B418" s="76"/>
      <c r="C418" s="76"/>
      <c r="D418" s="76"/>
      <c r="E418" s="76"/>
    </row>
    <row r="419" spans="1:5">
      <c r="A419" s="76"/>
      <c r="B419" s="76"/>
      <c r="C419" s="76"/>
      <c r="D419" s="76"/>
      <c r="E419" s="76"/>
    </row>
    <row r="420" spans="1:5">
      <c r="A420" s="76"/>
      <c r="B420" s="76"/>
      <c r="C420" s="76"/>
      <c r="D420" s="76"/>
      <c r="E420" s="76"/>
    </row>
    <row r="421" spans="1:5">
      <c r="A421" s="76"/>
      <c r="B421" s="76"/>
      <c r="C421" s="76"/>
      <c r="D421" s="76"/>
      <c r="E421" s="76"/>
    </row>
    <row r="422" spans="1:5">
      <c r="A422" s="76"/>
      <c r="B422" s="76"/>
      <c r="C422" s="76"/>
      <c r="D422" s="76"/>
      <c r="E422" s="76"/>
    </row>
    <row r="423" spans="1:5">
      <c r="A423" s="76"/>
      <c r="B423" s="76"/>
      <c r="C423" s="76"/>
      <c r="D423" s="76"/>
      <c r="E423" s="76"/>
    </row>
    <row r="424" spans="1:5">
      <c r="A424" s="76"/>
      <c r="B424" s="76"/>
      <c r="C424" s="76"/>
      <c r="D424" s="76"/>
      <c r="E424" s="76"/>
    </row>
    <row r="425" spans="1:5">
      <c r="A425" s="76"/>
      <c r="B425" s="76"/>
      <c r="C425" s="76"/>
      <c r="D425" s="76"/>
      <c r="E425" s="76"/>
    </row>
    <row r="426" spans="1:5">
      <c r="A426" s="76"/>
      <c r="B426" s="76"/>
      <c r="C426" s="76"/>
      <c r="D426" s="76"/>
      <c r="E426" s="76"/>
    </row>
    <row r="427" spans="1:5">
      <c r="A427" s="76"/>
      <c r="B427" s="76"/>
      <c r="C427" s="76"/>
      <c r="D427" s="76"/>
      <c r="E427" s="76"/>
    </row>
    <row r="428" spans="1:5">
      <c r="A428" s="76"/>
      <c r="B428" s="76"/>
      <c r="C428" s="76"/>
      <c r="D428" s="76"/>
      <c r="E428" s="76"/>
    </row>
    <row r="429" spans="1:5">
      <c r="A429" s="76"/>
      <c r="B429" s="76"/>
      <c r="C429" s="76"/>
      <c r="D429" s="76"/>
      <c r="E429" s="76"/>
    </row>
    <row r="430" spans="1:5">
      <c r="A430" s="76"/>
      <c r="B430" s="76"/>
      <c r="C430" s="76"/>
      <c r="D430" s="76"/>
      <c r="E430" s="76"/>
    </row>
    <row r="431" spans="1:5">
      <c r="A431" s="76"/>
      <c r="B431" s="76"/>
      <c r="C431" s="76"/>
      <c r="D431" s="76"/>
      <c r="E431" s="76"/>
    </row>
    <row r="432" spans="1:5">
      <c r="A432" s="76"/>
      <c r="B432" s="76"/>
      <c r="C432" s="76"/>
      <c r="D432" s="76"/>
      <c r="E432" s="76"/>
    </row>
    <row r="433" spans="1:5">
      <c r="A433" s="76"/>
      <c r="B433" s="76"/>
      <c r="C433" s="76"/>
      <c r="D433" s="76"/>
      <c r="E433" s="76"/>
    </row>
    <row r="434" spans="1:5">
      <c r="A434" s="76"/>
      <c r="B434" s="76"/>
      <c r="C434" s="76"/>
      <c r="D434" s="76"/>
      <c r="E434" s="76"/>
    </row>
    <row r="435" spans="1:5">
      <c r="A435" s="76"/>
      <c r="B435" s="76"/>
      <c r="C435" s="76"/>
      <c r="D435" s="76"/>
      <c r="E435" s="76"/>
    </row>
    <row r="436" spans="1:5">
      <c r="A436" s="76"/>
      <c r="B436" s="76"/>
      <c r="C436" s="76"/>
      <c r="D436" s="76"/>
      <c r="E436" s="76"/>
    </row>
    <row r="437" spans="1:5">
      <c r="A437" s="76"/>
      <c r="B437" s="76"/>
      <c r="C437" s="76"/>
      <c r="D437" s="76"/>
      <c r="E437" s="76"/>
    </row>
    <row r="438" spans="1:5">
      <c r="A438" s="76"/>
      <c r="B438" s="76"/>
      <c r="C438" s="76"/>
      <c r="D438" s="76"/>
      <c r="E438" s="76"/>
    </row>
    <row r="439" spans="1:5">
      <c r="A439" s="76"/>
      <c r="B439" s="76"/>
      <c r="C439" s="76"/>
      <c r="D439" s="76"/>
      <c r="E439" s="76"/>
    </row>
    <row r="440" spans="1:5">
      <c r="A440" s="76"/>
      <c r="B440" s="76"/>
      <c r="C440" s="76"/>
      <c r="D440" s="76"/>
      <c r="E440" s="76"/>
    </row>
    <row r="441" spans="1:5">
      <c r="A441" s="76"/>
      <c r="B441" s="76"/>
      <c r="C441" s="76"/>
      <c r="D441" s="76"/>
      <c r="E441" s="76"/>
    </row>
    <row r="442" spans="1:5">
      <c r="A442" s="76"/>
      <c r="B442" s="76"/>
      <c r="C442" s="76"/>
      <c r="D442" s="76"/>
      <c r="E442" s="76"/>
    </row>
    <row r="443" spans="1:5">
      <c r="A443" s="76"/>
      <c r="B443" s="76"/>
      <c r="C443" s="76"/>
      <c r="D443" s="76"/>
      <c r="E443" s="76"/>
    </row>
    <row r="444" spans="1:5">
      <c r="A444" s="76"/>
      <c r="B444" s="76"/>
      <c r="C444" s="76"/>
      <c r="D444" s="76"/>
      <c r="E444" s="76"/>
    </row>
    <row r="445" spans="1:5">
      <c r="A445" s="76"/>
      <c r="B445" s="76"/>
      <c r="C445" s="76"/>
      <c r="D445" s="76"/>
      <c r="E445" s="76"/>
    </row>
    <row r="446" spans="1:5">
      <c r="A446" s="76"/>
      <c r="B446" s="76"/>
      <c r="C446" s="76"/>
      <c r="D446" s="76"/>
      <c r="E446" s="76"/>
    </row>
    <row r="447" spans="1:5">
      <c r="A447" s="76"/>
      <c r="B447" s="76"/>
      <c r="C447" s="76"/>
      <c r="D447" s="76"/>
      <c r="E447" s="76"/>
    </row>
    <row r="448" spans="1:5">
      <c r="A448" s="76"/>
      <c r="B448" s="76"/>
      <c r="C448" s="76"/>
      <c r="D448" s="76"/>
      <c r="E448" s="76"/>
    </row>
    <row r="449" spans="1:5">
      <c r="A449" s="76"/>
      <c r="B449" s="76"/>
      <c r="C449" s="76"/>
      <c r="D449" s="76"/>
      <c r="E449" s="76"/>
    </row>
    <row r="450" spans="1:5">
      <c r="A450" s="76"/>
      <c r="B450" s="76"/>
      <c r="C450" s="76"/>
      <c r="D450" s="76"/>
      <c r="E450" s="76"/>
    </row>
    <row r="451" spans="1:5">
      <c r="A451" s="76"/>
      <c r="B451" s="76"/>
      <c r="C451" s="76"/>
      <c r="D451" s="76"/>
      <c r="E451" s="76"/>
    </row>
    <row r="452" spans="1:5">
      <c r="A452" s="76"/>
      <c r="B452" s="76"/>
      <c r="C452" s="76"/>
      <c r="D452" s="76"/>
      <c r="E452" s="76"/>
    </row>
    <row r="453" spans="1:5">
      <c r="A453" s="76"/>
      <c r="B453" s="76"/>
      <c r="C453" s="76"/>
      <c r="D453" s="76"/>
      <c r="E453" s="76"/>
    </row>
    <row r="454" spans="1:5">
      <c r="A454" s="76"/>
      <c r="B454" s="76"/>
      <c r="C454" s="76"/>
      <c r="D454" s="76"/>
      <c r="E454" s="76"/>
    </row>
    <row r="455" spans="1:5">
      <c r="A455" s="76"/>
      <c r="B455" s="76"/>
      <c r="C455" s="76"/>
      <c r="D455" s="76"/>
      <c r="E455" s="76"/>
    </row>
    <row r="456" spans="1:5">
      <c r="A456" s="76"/>
      <c r="B456" s="76"/>
      <c r="C456" s="76"/>
      <c r="D456" s="76"/>
      <c r="E456" s="76"/>
    </row>
    <row r="457" spans="1:5">
      <c r="A457" s="76"/>
      <c r="B457" s="76"/>
      <c r="C457" s="76"/>
      <c r="D457" s="76"/>
      <c r="E457" s="76"/>
    </row>
    <row r="458" spans="1:5">
      <c r="A458" s="76"/>
      <c r="B458" s="76"/>
      <c r="C458" s="76"/>
      <c r="D458" s="76"/>
      <c r="E458" s="76"/>
    </row>
    <row r="459" spans="1:5">
      <c r="A459" s="76"/>
      <c r="B459" s="76"/>
      <c r="C459" s="76"/>
      <c r="D459" s="76"/>
      <c r="E459" s="76"/>
    </row>
    <row r="460" spans="1:5">
      <c r="A460" s="76"/>
      <c r="B460" s="76"/>
      <c r="C460" s="76"/>
      <c r="D460" s="76"/>
      <c r="E460" s="76"/>
    </row>
    <row r="461" spans="1:5">
      <c r="A461" s="76"/>
      <c r="B461" s="76"/>
      <c r="C461" s="76"/>
      <c r="D461" s="76"/>
      <c r="E461" s="76"/>
    </row>
    <row r="462" spans="1:5">
      <c r="A462" s="76"/>
      <c r="B462" s="76"/>
      <c r="C462" s="76"/>
      <c r="D462" s="76"/>
      <c r="E462" s="76"/>
    </row>
    <row r="463" spans="1:5">
      <c r="A463" s="76"/>
      <c r="B463" s="76"/>
      <c r="C463" s="76"/>
      <c r="D463" s="76"/>
      <c r="E463" s="76"/>
    </row>
    <row r="464" spans="1:5" ht="15" customHeight="1">
      <c r="A464" s="212" t="s">
        <v>153</v>
      </c>
      <c r="B464" s="76"/>
      <c r="C464" s="76"/>
      <c r="D464" s="76"/>
      <c r="E464" s="76"/>
    </row>
    <row r="465" spans="2:8">
      <c r="B465" s="76"/>
      <c r="C465" s="76"/>
      <c r="D465" s="76"/>
      <c r="E465" s="76"/>
    </row>
    <row r="466" spans="2:8">
      <c r="B466" s="76"/>
      <c r="C466" s="76"/>
      <c r="D466" s="76"/>
      <c r="E466" s="76"/>
    </row>
    <row r="467" spans="2:8">
      <c r="B467" s="76"/>
      <c r="C467" s="76"/>
      <c r="D467" s="76"/>
      <c r="E467" s="76"/>
    </row>
    <row r="468" spans="2:8">
      <c r="B468" s="76"/>
      <c r="C468" s="76"/>
      <c r="D468" s="76"/>
      <c r="E468" s="76"/>
    </row>
    <row r="469" spans="2:8">
      <c r="B469" s="212"/>
      <c r="C469" s="212"/>
      <c r="D469" s="212"/>
      <c r="E469" s="212"/>
      <c r="F469" s="214"/>
      <c r="G469" s="116"/>
      <c r="H469" s="139"/>
    </row>
    <row r="1048508" spans="12:12">
      <c r="L1048508" s="112" t="e">
        <f>+O1048508+R1048508+#REF!+X1048508+AA1048508</f>
        <v>#REF!</v>
      </c>
    </row>
    <row r="1048576" spans="35:35">
      <c r="AI1048576" s="84" t="e">
        <f>+#REF!</f>
        <v>#REF!</v>
      </c>
    </row>
  </sheetData>
  <autoFilter ref="A5:JA95" xr:uid="{00000000-0009-0000-0000-000001000000}">
    <filterColumn colId="8">
      <filters>
        <filter val="SCRD"/>
      </filters>
    </filterColumn>
  </autoFilter>
  <mergeCells count="45">
    <mergeCell ref="F15:F19"/>
    <mergeCell ref="G15:G19"/>
    <mergeCell ref="H15:H19"/>
    <mergeCell ref="F20:F23"/>
    <mergeCell ref="G20:G23"/>
    <mergeCell ref="H20:H23"/>
    <mergeCell ref="A1:B3"/>
    <mergeCell ref="C1:AB3"/>
    <mergeCell ref="A4:AD4"/>
    <mergeCell ref="F6:F7"/>
    <mergeCell ref="G6:G7"/>
    <mergeCell ref="H6:H7"/>
    <mergeCell ref="F28:F31"/>
    <mergeCell ref="F33:F35"/>
    <mergeCell ref="F38:F41"/>
    <mergeCell ref="F43:F44"/>
    <mergeCell ref="F51:F55"/>
    <mergeCell ref="F68:F72"/>
    <mergeCell ref="F74:F80"/>
    <mergeCell ref="F88:F91"/>
    <mergeCell ref="F92:F94"/>
    <mergeCell ref="F47:F50"/>
    <mergeCell ref="F81:F87"/>
    <mergeCell ref="G28:G31"/>
    <mergeCell ref="H28:H31"/>
    <mergeCell ref="G33:G35"/>
    <mergeCell ref="H33:H35"/>
    <mergeCell ref="G38:G41"/>
    <mergeCell ref="H38:H41"/>
    <mergeCell ref="G43:G44"/>
    <mergeCell ref="H43:H44"/>
    <mergeCell ref="G88:G91"/>
    <mergeCell ref="H88:H91"/>
    <mergeCell ref="G47:G50"/>
    <mergeCell ref="H47:H50"/>
    <mergeCell ref="G81:G87"/>
    <mergeCell ref="H81:H87"/>
    <mergeCell ref="G92:G94"/>
    <mergeCell ref="H92:H94"/>
    <mergeCell ref="G51:G55"/>
    <mergeCell ref="H51:H55"/>
    <mergeCell ref="G68:G72"/>
    <mergeCell ref="H68:H72"/>
    <mergeCell ref="G74:G80"/>
    <mergeCell ref="H74:H80"/>
  </mergeCells>
  <conditionalFormatting sqref="D9">
    <cfRule type="iconSet" priority="7">
      <iconSet iconSet="3Arrows">
        <cfvo type="percent" val="0"/>
        <cfvo type="percent" val="80"/>
        <cfvo type="percent" val="95"/>
      </iconSet>
    </cfRule>
  </conditionalFormatting>
  <conditionalFormatting sqref="AI1048576">
    <cfRule type="iconSet" priority="6">
      <iconSet iconSet="3Arrows" showValue="0">
        <cfvo type="percent" val="0"/>
        <cfvo type="percent" val="80"/>
        <cfvo type="percent" val="95"/>
      </iconSet>
    </cfRule>
  </conditionalFormatting>
  <conditionalFormatting sqref="AI6">
    <cfRule type="iconSet" priority="5">
      <iconSet iconSet="3Arrows" showValue="0">
        <cfvo type="percent" val="0"/>
        <cfvo type="percent" val="80"/>
        <cfvo type="percent" val="95"/>
      </iconSet>
    </cfRule>
  </conditionalFormatting>
  <conditionalFormatting sqref="AI7">
    <cfRule type="iconSet" priority="3">
      <iconSet iconSet="3Arrows" showValue="0">
        <cfvo type="percent" val="0"/>
        <cfvo type="percent" val="80"/>
        <cfvo type="percent" val="95"/>
      </iconSet>
    </cfRule>
  </conditionalFormatting>
  <conditionalFormatting sqref="AI8">
    <cfRule type="iconSet" priority="1">
      <iconSet iconSet="3Arrows" showValue="0">
        <cfvo type="percent" val="0"/>
        <cfvo type="percent" val="80"/>
        <cfvo type="percent" val="95"/>
      </iconSet>
    </cfRule>
    <cfRule type="iconSet" priority="2">
      <iconSet iconSet="3Arrows" showValue="0">
        <cfvo type="percent" val="0"/>
        <cfvo type="percent" val="80"/>
        <cfvo type="percent" val="95"/>
      </iconSet>
    </cfRule>
  </conditionalFormatting>
  <conditionalFormatting sqref="AI9:AI84">
    <cfRule type="iconSet" priority="163">
      <iconSet iconSet="3Arrows" showValue="0">
        <cfvo type="percent" val="0"/>
        <cfvo type="percent" val="80"/>
        <cfvo type="percent" val="95"/>
      </iconSet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4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ACC1F-CCD1-488F-859C-F7CECD18D100}">
  <sheetPr filterMode="1">
    <pageSetUpPr fitToPage="1"/>
  </sheetPr>
  <dimension ref="A1:JE1048531"/>
  <sheetViews>
    <sheetView zoomScale="90" zoomScaleNormal="90" workbookViewId="0">
      <pane xSplit="5" ySplit="4" topLeftCell="J5" activePane="bottomRight" state="frozen"/>
      <selection pane="topRight" activeCell="F1" sqref="F1"/>
      <selection pane="bottomLeft" activeCell="A5" sqref="A5"/>
      <selection pane="bottomRight" activeCell="D68" sqref="D68"/>
    </sheetView>
  </sheetViews>
  <sheetFormatPr baseColWidth="10" defaultColWidth="12.140625" defaultRowHeight="15"/>
  <cols>
    <col min="1" max="1" width="23.42578125" style="77" customWidth="1"/>
    <col min="2" max="2" width="31.140625" style="77" customWidth="1"/>
    <col min="3" max="3" width="26" style="77" customWidth="1"/>
    <col min="4" max="4" width="39.42578125" style="77" customWidth="1"/>
    <col min="5" max="5" width="34" style="77" customWidth="1"/>
    <col min="6" max="6" width="4.7109375" style="77" hidden="1" customWidth="1"/>
    <col min="7" max="7" width="10.140625" style="78" customWidth="1"/>
    <col min="8" max="8" width="11.7109375" style="79" customWidth="1"/>
    <col min="9" max="9" width="11.42578125" style="66" hidden="1" customWidth="1"/>
    <col min="10" max="10" width="12.42578125" style="80" customWidth="1"/>
    <col min="11" max="11" width="11.7109375" style="82" customWidth="1"/>
    <col min="12" max="12" width="10.85546875" style="82" customWidth="1"/>
    <col min="13" max="13" width="10" style="66" customWidth="1"/>
    <col min="14" max="14" width="13.85546875" style="82" customWidth="1"/>
    <col min="15" max="15" width="14.28515625" style="82" hidden="1" customWidth="1"/>
    <col min="16" max="16" width="11" style="104" hidden="1" customWidth="1"/>
    <col min="17" max="17" width="15.42578125" style="104" hidden="1" customWidth="1"/>
    <col min="18" max="18" width="11" style="104" hidden="1" customWidth="1"/>
    <col min="19" max="20" width="15.42578125" style="82" hidden="1" customWidth="1"/>
    <col min="21" max="21" width="10.85546875" style="82" customWidth="1"/>
    <col min="22" max="22" width="10.42578125" style="66" customWidth="1"/>
    <col min="23" max="23" width="13.42578125" style="82" customWidth="1"/>
    <col min="24" max="24" width="12.140625" style="82" hidden="1" customWidth="1"/>
    <col min="25" max="25" width="12.140625" style="183" hidden="1" customWidth="1"/>
    <col min="26" max="26" width="12.140625" style="82" customWidth="1"/>
    <col min="27" max="27" width="12.140625" style="181" customWidth="1"/>
    <col min="28" max="28" width="13.42578125" style="82" customWidth="1"/>
    <col min="29" max="29" width="14.140625" style="82" customWidth="1"/>
    <col min="30" max="30" width="11.28515625" style="82" customWidth="1"/>
    <col min="31" max="31" width="13.42578125" style="82" customWidth="1"/>
    <col min="32" max="32" width="17.28515625" style="82" hidden="1" customWidth="1"/>
    <col min="33" max="33" width="17.42578125" style="83" customWidth="1"/>
    <col min="34" max="34" width="14.42578125" style="83" customWidth="1"/>
    <col min="35" max="37" width="12.140625" style="219" hidden="1" customWidth="1"/>
    <col min="38" max="38" width="12.140625" style="66" hidden="1" customWidth="1"/>
    <col min="39" max="39" width="8.85546875" style="219" customWidth="1"/>
    <col min="40" max="40" width="12.140625" style="219" customWidth="1"/>
    <col min="41" max="234" width="12.140625" style="219"/>
    <col min="235" max="16384" width="12.140625" style="4"/>
  </cols>
  <sheetData>
    <row r="1" spans="1:265" s="219" customFormat="1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8"/>
      <c r="Z1" s="278"/>
      <c r="AA1" s="278"/>
      <c r="AB1" s="273"/>
      <c r="AC1" s="273"/>
      <c r="AD1" s="273"/>
      <c r="AE1" s="273"/>
      <c r="AF1" s="273"/>
      <c r="AG1" s="63" t="s">
        <v>1</v>
      </c>
      <c r="AH1" s="64" t="s">
        <v>2</v>
      </c>
      <c r="AL1" s="66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</row>
    <row r="2" spans="1:265" s="219" customFormat="1">
      <c r="A2" s="272"/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8"/>
      <c r="Z2" s="278"/>
      <c r="AA2" s="278"/>
      <c r="AB2" s="273"/>
      <c r="AC2" s="273"/>
      <c r="AD2" s="273"/>
      <c r="AE2" s="273"/>
      <c r="AF2" s="273"/>
      <c r="AG2" s="63" t="s">
        <v>3</v>
      </c>
      <c r="AH2" s="64" t="s">
        <v>4</v>
      </c>
      <c r="AL2" s="66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</row>
    <row r="3" spans="1:265" s="219" customFormat="1">
      <c r="A3" s="272"/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8"/>
      <c r="Z3" s="278"/>
      <c r="AA3" s="278"/>
      <c r="AB3" s="273"/>
      <c r="AC3" s="273"/>
      <c r="AD3" s="273"/>
      <c r="AE3" s="273"/>
      <c r="AF3" s="273"/>
      <c r="AG3" s="63" t="s">
        <v>5</v>
      </c>
      <c r="AH3" s="194">
        <v>42320</v>
      </c>
      <c r="AL3" s="66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</row>
    <row r="4" spans="1:265" s="219" customForma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2"/>
      <c r="Z4" s="262"/>
      <c r="AA4" s="262"/>
      <c r="AB4" s="261"/>
      <c r="AC4" s="261"/>
      <c r="AD4" s="261"/>
      <c r="AE4" s="261"/>
      <c r="AF4" s="261"/>
      <c r="AG4" s="263"/>
      <c r="AH4" s="263"/>
      <c r="AI4" s="67">
        <v>1</v>
      </c>
      <c r="AJ4" s="67">
        <v>2</v>
      </c>
      <c r="AL4" s="66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</row>
    <row r="5" spans="1:265" s="70" customFormat="1" ht="63.75">
      <c r="A5" s="220" t="s">
        <v>6</v>
      </c>
      <c r="B5" s="220" t="s">
        <v>7</v>
      </c>
      <c r="C5" s="220" t="s">
        <v>8</v>
      </c>
      <c r="D5" s="220" t="s">
        <v>192</v>
      </c>
      <c r="E5" s="220" t="s">
        <v>10</v>
      </c>
      <c r="F5" s="220" t="s">
        <v>194</v>
      </c>
      <c r="G5" s="220" t="s">
        <v>11</v>
      </c>
      <c r="H5" s="61" t="s">
        <v>13</v>
      </c>
      <c r="I5" s="220" t="s">
        <v>15</v>
      </c>
      <c r="J5" s="61" t="s">
        <v>16</v>
      </c>
      <c r="K5" s="220" t="s">
        <v>17</v>
      </c>
      <c r="L5" s="220" t="s">
        <v>161</v>
      </c>
      <c r="M5" s="220" t="s">
        <v>19</v>
      </c>
      <c r="N5" s="220" t="s">
        <v>20</v>
      </c>
      <c r="O5" s="220" t="s">
        <v>173</v>
      </c>
      <c r="P5" s="62" t="s">
        <v>21</v>
      </c>
      <c r="Q5" s="220" t="s">
        <v>174</v>
      </c>
      <c r="R5" s="62" t="s">
        <v>21</v>
      </c>
      <c r="S5" s="220" t="s">
        <v>164</v>
      </c>
      <c r="T5" s="62" t="s">
        <v>21</v>
      </c>
      <c r="U5" s="220" t="s">
        <v>167</v>
      </c>
      <c r="V5" s="62" t="s">
        <v>21</v>
      </c>
      <c r="W5" s="220" t="s">
        <v>22</v>
      </c>
      <c r="X5" s="220" t="s">
        <v>191</v>
      </c>
      <c r="Y5" s="62" t="s">
        <v>23</v>
      </c>
      <c r="Z5" s="220" t="s">
        <v>200</v>
      </c>
      <c r="AA5" s="62" t="s">
        <v>23</v>
      </c>
      <c r="AB5" s="220" t="s">
        <v>24</v>
      </c>
      <c r="AC5" s="220" t="s">
        <v>208</v>
      </c>
      <c r="AD5" s="62" t="s">
        <v>26</v>
      </c>
      <c r="AE5" s="220" t="s">
        <v>27</v>
      </c>
      <c r="AF5" s="220" t="s">
        <v>189</v>
      </c>
      <c r="AG5" s="68" t="s">
        <v>207</v>
      </c>
      <c r="AH5" s="69" t="s">
        <v>155</v>
      </c>
      <c r="AI5" s="67" t="s">
        <v>201</v>
      </c>
      <c r="AJ5" s="67" t="s">
        <v>202</v>
      </c>
      <c r="AK5" s="67" t="s">
        <v>171</v>
      </c>
      <c r="AL5" s="67" t="s">
        <v>168</v>
      </c>
    </row>
    <row r="6" spans="1:265" s="107" customFormat="1" ht="51" hidden="1">
      <c r="A6" s="87" t="s">
        <v>30</v>
      </c>
      <c r="B6" s="93" t="s">
        <v>31</v>
      </c>
      <c r="C6" s="93" t="s">
        <v>32</v>
      </c>
      <c r="D6" s="93" t="s">
        <v>33</v>
      </c>
      <c r="E6" s="93" t="s">
        <v>34</v>
      </c>
      <c r="F6" s="222">
        <v>618239</v>
      </c>
      <c r="G6" s="222">
        <f>+MAGNITUDES!G6</f>
        <v>211514</v>
      </c>
      <c r="H6" s="123" t="s">
        <v>36</v>
      </c>
      <c r="I6" s="124" t="s">
        <v>37</v>
      </c>
      <c r="J6" s="75">
        <f>+MAGNITUDES!K6+MAGNITUDES!K7</f>
        <v>211514</v>
      </c>
      <c r="K6" s="155">
        <f>+MAGNITUDES!L6+MAGNITUDES!L7</f>
        <v>31452</v>
      </c>
      <c r="L6" s="95">
        <f>+MAGNITUDES!M6+MAGNITUDES!M7</f>
        <v>34031</v>
      </c>
      <c r="M6" s="221">
        <f t="shared" ref="M6:M48" si="0">+L6/K6</f>
        <v>1.0819979651532494</v>
      </c>
      <c r="N6" s="155">
        <f>+MAGNITUDES!O6+MAGNITUDES!O7</f>
        <v>35452</v>
      </c>
      <c r="O6" s="157">
        <v>1792</v>
      </c>
      <c r="P6" s="158">
        <f>+O6/N6</f>
        <v>5.0547218774681262E-2</v>
      </c>
      <c r="Q6" s="157">
        <v>3117</v>
      </c>
      <c r="R6" s="158">
        <f t="shared" ref="R6:R20" si="1">+Q6/N6</f>
        <v>8.7921696942344585E-2</v>
      </c>
      <c r="S6" s="157">
        <v>15495</v>
      </c>
      <c r="T6" s="158">
        <f>+S6/N6</f>
        <v>0.43706984091165518</v>
      </c>
      <c r="U6" s="95">
        <f>+MAGNITUDES!P6+MAGNITUDES!P7</f>
        <v>38717</v>
      </c>
      <c r="V6" s="221">
        <f>+U6/N6</f>
        <v>1.0920963556357892</v>
      </c>
      <c r="W6" s="155">
        <f>+MAGNITUDES!R6+MAGNITUDES!R7</f>
        <v>35452</v>
      </c>
      <c r="X6" s="190">
        <v>8317</v>
      </c>
      <c r="Y6" s="158">
        <f>+X6/W6</f>
        <v>0.2345988942795893</v>
      </c>
      <c r="Z6" s="170">
        <f>+MAGNITUDES!S6+MAGNITUDES!S7</f>
        <v>39206</v>
      </c>
      <c r="AA6" s="221">
        <f>+Z6/W6</f>
        <v>1.1058896536161571</v>
      </c>
      <c r="AB6" s="155">
        <f>+MAGNITUDES!U6+MAGNITUDES!U7</f>
        <v>71447</v>
      </c>
      <c r="AC6" s="125">
        <f>+MAGNITUDES!V6+MAGNITUDES!V7</f>
        <v>71445</v>
      </c>
      <c r="AD6" s="156">
        <f>+AC6/AB6</f>
        <v>0.99997200722213664</v>
      </c>
      <c r="AE6" s="155">
        <f>+MAGNITUDES!Y6+MAGNITUDES!Y7</f>
        <v>29114</v>
      </c>
      <c r="AF6" s="125"/>
      <c r="AG6" s="158">
        <v>0.77349999999999997</v>
      </c>
      <c r="AH6" s="159">
        <v>0.76170000000000004</v>
      </c>
      <c r="AI6" s="160">
        <f>+L6+U6+Z6</f>
        <v>111954</v>
      </c>
      <c r="AJ6" s="160">
        <f>AB6+AE6</f>
        <v>100561</v>
      </c>
      <c r="AK6" s="160">
        <f>+AI6+AJ6</f>
        <v>212515</v>
      </c>
      <c r="AL6" s="161">
        <f>+AK6-J6</f>
        <v>1001</v>
      </c>
      <c r="AM6" s="138"/>
      <c r="AN6" s="90">
        <v>0.95</v>
      </c>
    </row>
    <row r="7" spans="1:265" s="107" customFormat="1" ht="38.25" hidden="1">
      <c r="A7" s="87" t="s">
        <v>30</v>
      </c>
      <c r="B7" s="93" t="s">
        <v>31</v>
      </c>
      <c r="C7" s="93" t="s">
        <v>32</v>
      </c>
      <c r="D7" s="93" t="s">
        <v>40</v>
      </c>
      <c r="E7" s="93" t="s">
        <v>41</v>
      </c>
      <c r="F7" s="218">
        <v>150000</v>
      </c>
      <c r="G7" s="218">
        <v>251740</v>
      </c>
      <c r="H7" s="123" t="s">
        <v>42</v>
      </c>
      <c r="I7" s="124" t="s">
        <v>37</v>
      </c>
      <c r="J7" s="75">
        <f>+AE7</f>
        <v>251740</v>
      </c>
      <c r="K7" s="155">
        <v>3000</v>
      </c>
      <c r="L7" s="95">
        <v>812</v>
      </c>
      <c r="M7" s="221">
        <f t="shared" si="0"/>
        <v>0.27066666666666667</v>
      </c>
      <c r="N7" s="155">
        <v>182668</v>
      </c>
      <c r="O7" s="157">
        <v>10591</v>
      </c>
      <c r="P7" s="158">
        <f>+O7/N7</f>
        <v>5.7979503799242341E-2</v>
      </c>
      <c r="Q7" s="157">
        <v>43477</v>
      </c>
      <c r="R7" s="158">
        <f t="shared" si="1"/>
        <v>0.23801103641579258</v>
      </c>
      <c r="S7" s="157">
        <v>110840</v>
      </c>
      <c r="T7" s="158">
        <v>0.70220000000000005</v>
      </c>
      <c r="U7" s="95">
        <v>182668</v>
      </c>
      <c r="V7" s="221">
        <f t="shared" ref="V7:V49" si="2">+U7/N7</f>
        <v>1</v>
      </c>
      <c r="W7" s="155">
        <v>246780</v>
      </c>
      <c r="X7" s="190">
        <v>182668</v>
      </c>
      <c r="Y7" s="158">
        <f>(X7-U7)/(W7-U7)</f>
        <v>0</v>
      </c>
      <c r="Z7" s="170">
        <v>253382</v>
      </c>
      <c r="AA7" s="221">
        <v>1.103</v>
      </c>
      <c r="AB7" s="155">
        <v>249248</v>
      </c>
      <c r="AC7" s="217">
        <v>253382</v>
      </c>
      <c r="AD7" s="156">
        <v>0</v>
      </c>
      <c r="AE7" s="155">
        <v>251740</v>
      </c>
      <c r="AF7" s="125"/>
      <c r="AG7" s="158">
        <v>1.0417000000000001</v>
      </c>
      <c r="AH7" s="158">
        <v>1.0161</v>
      </c>
      <c r="AI7" s="160">
        <f>+Z7</f>
        <v>253382</v>
      </c>
      <c r="AJ7" s="160">
        <f>+AE7</f>
        <v>251740</v>
      </c>
      <c r="AL7" s="163">
        <f>+AJ7-AI7</f>
        <v>-1642</v>
      </c>
      <c r="AM7" s="138"/>
      <c r="AN7" s="92" t="s">
        <v>49</v>
      </c>
      <c r="AP7" s="83"/>
      <c r="AQ7" s="83"/>
      <c r="AS7" s="187"/>
    </row>
    <row r="8" spans="1:265" s="107" customFormat="1" ht="38.25" hidden="1">
      <c r="A8" s="87" t="s">
        <v>30</v>
      </c>
      <c r="B8" s="93" t="s">
        <v>31</v>
      </c>
      <c r="C8" s="93" t="s">
        <v>32</v>
      </c>
      <c r="D8" s="93" t="s">
        <v>43</v>
      </c>
      <c r="E8" s="93" t="s">
        <v>44</v>
      </c>
      <c r="F8" s="218">
        <v>51</v>
      </c>
      <c r="G8" s="218">
        <f t="shared" ref="G8:G13" si="3">+J8</f>
        <v>95</v>
      </c>
      <c r="H8" s="123" t="s">
        <v>42</v>
      </c>
      <c r="I8" s="124" t="s">
        <v>37</v>
      </c>
      <c r="J8" s="75">
        <f>+AE8</f>
        <v>95</v>
      </c>
      <c r="K8" s="155">
        <v>61</v>
      </c>
      <c r="L8" s="95">
        <v>61</v>
      </c>
      <c r="M8" s="221">
        <f t="shared" si="0"/>
        <v>1</v>
      </c>
      <c r="N8" s="155">
        <v>71</v>
      </c>
      <c r="O8" s="157">
        <v>61</v>
      </c>
      <c r="P8" s="158">
        <v>0</v>
      </c>
      <c r="Q8" s="157">
        <v>61</v>
      </c>
      <c r="R8" s="158">
        <f t="shared" si="1"/>
        <v>0.85915492957746475</v>
      </c>
      <c r="S8" s="157">
        <v>71</v>
      </c>
      <c r="T8" s="158">
        <f t="shared" ref="T8:T14" si="4">+S8/N8</f>
        <v>1</v>
      </c>
      <c r="U8" s="95">
        <v>71</v>
      </c>
      <c r="V8" s="221">
        <f t="shared" si="2"/>
        <v>1</v>
      </c>
      <c r="W8" s="155">
        <v>81</v>
      </c>
      <c r="X8" s="125">
        <v>71</v>
      </c>
      <c r="Y8" s="158">
        <f>(X8-U8)/(W8-U8)</f>
        <v>0</v>
      </c>
      <c r="Z8" s="206">
        <v>81</v>
      </c>
      <c r="AA8" s="221">
        <f t="shared" ref="AA8:AA48" si="5">+Z8/W8</f>
        <v>1</v>
      </c>
      <c r="AB8" s="155">
        <v>91</v>
      </c>
      <c r="AC8" s="125">
        <v>81</v>
      </c>
      <c r="AD8" s="156">
        <v>0</v>
      </c>
      <c r="AE8" s="155">
        <v>95</v>
      </c>
      <c r="AF8" s="125"/>
      <c r="AG8" s="158">
        <v>0.75</v>
      </c>
      <c r="AH8" s="158">
        <v>0.68179999999999996</v>
      </c>
      <c r="AI8" s="160">
        <f t="shared" ref="AI8:AI48" si="6">+Z8</f>
        <v>81</v>
      </c>
      <c r="AJ8" s="160">
        <f t="shared" ref="AJ8:AJ48" si="7">+AE8</f>
        <v>95</v>
      </c>
      <c r="AL8" s="163">
        <f t="shared" ref="AL8:AL49" si="8">+AJ8-AI8</f>
        <v>14</v>
      </c>
      <c r="AM8" s="138"/>
      <c r="AN8" s="160"/>
      <c r="AO8" s="160"/>
      <c r="AP8" s="195"/>
      <c r="AQ8" s="195"/>
      <c r="AR8" s="196"/>
      <c r="AS8" s="187"/>
    </row>
    <row r="9" spans="1:265" s="107" customFormat="1" ht="38.25" hidden="1">
      <c r="A9" s="87" t="s">
        <v>30</v>
      </c>
      <c r="B9" s="93" t="s">
        <v>31</v>
      </c>
      <c r="C9" s="93" t="s">
        <v>32</v>
      </c>
      <c r="D9" s="93" t="s">
        <v>45</v>
      </c>
      <c r="E9" s="93" t="s">
        <v>46</v>
      </c>
      <c r="F9" s="218">
        <v>6</v>
      </c>
      <c r="G9" s="218">
        <f t="shared" si="3"/>
        <v>12</v>
      </c>
      <c r="H9" s="123" t="s">
        <v>42</v>
      </c>
      <c r="I9" s="124" t="s">
        <v>37</v>
      </c>
      <c r="J9" s="75">
        <f>+AE9</f>
        <v>12</v>
      </c>
      <c r="K9" s="155">
        <v>6</v>
      </c>
      <c r="L9" s="95">
        <v>6</v>
      </c>
      <c r="M9" s="221">
        <f t="shared" si="0"/>
        <v>1</v>
      </c>
      <c r="N9" s="155">
        <v>8</v>
      </c>
      <c r="O9" s="157">
        <v>6</v>
      </c>
      <c r="P9" s="158">
        <v>0</v>
      </c>
      <c r="Q9" s="157">
        <v>6</v>
      </c>
      <c r="R9" s="158">
        <f t="shared" si="1"/>
        <v>0.75</v>
      </c>
      <c r="S9" s="157">
        <v>8</v>
      </c>
      <c r="T9" s="158">
        <f t="shared" si="4"/>
        <v>1</v>
      </c>
      <c r="U9" s="95">
        <v>8</v>
      </c>
      <c r="V9" s="221">
        <f t="shared" si="2"/>
        <v>1</v>
      </c>
      <c r="W9" s="155">
        <v>10</v>
      </c>
      <c r="X9" s="125">
        <v>8</v>
      </c>
      <c r="Y9" s="158">
        <f>(X9-U9)/(W9-U9)</f>
        <v>0</v>
      </c>
      <c r="Z9" s="206">
        <v>10</v>
      </c>
      <c r="AA9" s="221">
        <f t="shared" si="5"/>
        <v>1</v>
      </c>
      <c r="AB9" s="155">
        <v>12</v>
      </c>
      <c r="AC9" s="125">
        <v>10</v>
      </c>
      <c r="AD9" s="156">
        <v>0</v>
      </c>
      <c r="AE9" s="155">
        <v>12</v>
      </c>
      <c r="AF9" s="125"/>
      <c r="AG9" s="158">
        <v>0.66669999999999996</v>
      </c>
      <c r="AH9" s="158">
        <v>0.66669999999999996</v>
      </c>
      <c r="AI9" s="160">
        <f t="shared" si="6"/>
        <v>10</v>
      </c>
      <c r="AJ9" s="160">
        <f t="shared" si="7"/>
        <v>12</v>
      </c>
      <c r="AL9" s="163">
        <f t="shared" si="8"/>
        <v>2</v>
      </c>
      <c r="AM9" s="138"/>
      <c r="AP9" s="83"/>
      <c r="AS9" s="187"/>
    </row>
    <row r="10" spans="1:265" s="107" customFormat="1" ht="38.25" hidden="1">
      <c r="A10" s="87" t="s">
        <v>30</v>
      </c>
      <c r="B10" s="93" t="s">
        <v>31</v>
      </c>
      <c r="C10" s="93" t="s">
        <v>32</v>
      </c>
      <c r="D10" s="93" t="s">
        <v>47</v>
      </c>
      <c r="E10" s="93" t="s">
        <v>48</v>
      </c>
      <c r="F10" s="218">
        <v>0</v>
      </c>
      <c r="G10" s="218">
        <f t="shared" si="3"/>
        <v>12</v>
      </c>
      <c r="H10" s="123" t="s">
        <v>42</v>
      </c>
      <c r="I10" s="124" t="s">
        <v>37</v>
      </c>
      <c r="J10" s="75">
        <f>+AE10</f>
        <v>12</v>
      </c>
      <c r="K10" s="155">
        <v>0</v>
      </c>
      <c r="L10" s="95">
        <v>0</v>
      </c>
      <c r="M10" s="221" t="s">
        <v>49</v>
      </c>
      <c r="N10" s="155">
        <v>4</v>
      </c>
      <c r="O10" s="157">
        <v>4</v>
      </c>
      <c r="P10" s="158">
        <f t="shared" ref="P10:P49" si="9">+O10/N10</f>
        <v>1</v>
      </c>
      <c r="Q10" s="157">
        <v>4</v>
      </c>
      <c r="R10" s="158">
        <f t="shared" si="1"/>
        <v>1</v>
      </c>
      <c r="S10" s="157">
        <v>4</v>
      </c>
      <c r="T10" s="158">
        <f t="shared" si="4"/>
        <v>1</v>
      </c>
      <c r="U10" s="95">
        <v>7</v>
      </c>
      <c r="V10" s="221">
        <f t="shared" si="2"/>
        <v>1.75</v>
      </c>
      <c r="W10" s="155">
        <v>12</v>
      </c>
      <c r="X10" s="125">
        <v>12</v>
      </c>
      <c r="Y10" s="158">
        <f>+X10/W10</f>
        <v>1</v>
      </c>
      <c r="Z10" s="206">
        <v>12</v>
      </c>
      <c r="AA10" s="221">
        <f t="shared" si="5"/>
        <v>1</v>
      </c>
      <c r="AB10" s="155">
        <v>12</v>
      </c>
      <c r="AC10" s="125">
        <v>12</v>
      </c>
      <c r="AD10" s="156">
        <f t="shared" ref="AD10:AD46" si="10">+AC10/AB10</f>
        <v>1</v>
      </c>
      <c r="AE10" s="155">
        <v>12</v>
      </c>
      <c r="AF10" s="125"/>
      <c r="AG10" s="158">
        <v>1</v>
      </c>
      <c r="AH10" s="158">
        <v>1</v>
      </c>
      <c r="AI10" s="160">
        <f t="shared" si="6"/>
        <v>12</v>
      </c>
      <c r="AJ10" s="160">
        <f t="shared" si="7"/>
        <v>12</v>
      </c>
      <c r="AL10" s="163">
        <f t="shared" si="8"/>
        <v>0</v>
      </c>
      <c r="AM10" s="138"/>
    </row>
    <row r="11" spans="1:265" s="107" customFormat="1" ht="51" hidden="1">
      <c r="A11" s="87" t="s">
        <v>30</v>
      </c>
      <c r="B11" s="93" t="s">
        <v>31</v>
      </c>
      <c r="C11" s="93" t="s">
        <v>32</v>
      </c>
      <c r="D11" s="93" t="s">
        <v>50</v>
      </c>
      <c r="E11" s="93" t="s">
        <v>51</v>
      </c>
      <c r="F11" s="218">
        <v>0</v>
      </c>
      <c r="G11" s="218">
        <f t="shared" si="3"/>
        <v>50</v>
      </c>
      <c r="H11" s="123" t="s">
        <v>42</v>
      </c>
      <c r="I11" s="124" t="s">
        <v>37</v>
      </c>
      <c r="J11" s="75">
        <f>+AE11</f>
        <v>50</v>
      </c>
      <c r="K11" s="155">
        <v>0</v>
      </c>
      <c r="L11" s="95">
        <v>0</v>
      </c>
      <c r="M11" s="221" t="s">
        <v>49</v>
      </c>
      <c r="N11" s="155">
        <v>40</v>
      </c>
      <c r="O11" s="157">
        <v>0</v>
      </c>
      <c r="P11" s="158">
        <f t="shared" si="9"/>
        <v>0</v>
      </c>
      <c r="Q11" s="157">
        <v>0</v>
      </c>
      <c r="R11" s="158">
        <f t="shared" si="1"/>
        <v>0</v>
      </c>
      <c r="S11" s="157">
        <v>40</v>
      </c>
      <c r="T11" s="158">
        <f t="shared" si="4"/>
        <v>1</v>
      </c>
      <c r="U11" s="95">
        <v>40</v>
      </c>
      <c r="V11" s="221">
        <f t="shared" si="2"/>
        <v>1</v>
      </c>
      <c r="W11" s="155">
        <v>40</v>
      </c>
      <c r="X11" s="125">
        <v>40</v>
      </c>
      <c r="Y11" s="158">
        <v>1</v>
      </c>
      <c r="Z11" s="206">
        <v>42</v>
      </c>
      <c r="AA11" s="221">
        <f t="shared" si="5"/>
        <v>1.05</v>
      </c>
      <c r="AB11" s="155">
        <v>47</v>
      </c>
      <c r="AC11" s="125">
        <v>42</v>
      </c>
      <c r="AD11" s="156">
        <f t="shared" si="10"/>
        <v>0.8936170212765957</v>
      </c>
      <c r="AE11" s="155">
        <v>50</v>
      </c>
      <c r="AF11" s="125"/>
      <c r="AG11" s="158">
        <v>0.89359999999999995</v>
      </c>
      <c r="AH11" s="158">
        <v>0.89359999999999995</v>
      </c>
      <c r="AI11" s="160">
        <f t="shared" si="6"/>
        <v>42</v>
      </c>
      <c r="AJ11" s="160">
        <f t="shared" si="7"/>
        <v>50</v>
      </c>
      <c r="AL11" s="163">
        <f t="shared" si="8"/>
        <v>8</v>
      </c>
      <c r="AM11" s="138"/>
    </row>
    <row r="12" spans="1:265" s="107" customFormat="1" ht="38.25" hidden="1">
      <c r="A12" s="87" t="s">
        <v>30</v>
      </c>
      <c r="B12" s="93" t="s">
        <v>31</v>
      </c>
      <c r="C12" s="93" t="s">
        <v>32</v>
      </c>
      <c r="D12" s="93" t="s">
        <v>52</v>
      </c>
      <c r="E12" s="93" t="s">
        <v>53</v>
      </c>
      <c r="F12" s="218">
        <v>31</v>
      </c>
      <c r="G12" s="218">
        <f t="shared" si="3"/>
        <v>50</v>
      </c>
      <c r="H12" s="123" t="s">
        <v>36</v>
      </c>
      <c r="I12" s="124" t="s">
        <v>37</v>
      </c>
      <c r="J12" s="75">
        <f>+L12+U12+Z12+AB12+AE12</f>
        <v>50</v>
      </c>
      <c r="K12" s="155">
        <v>0</v>
      </c>
      <c r="L12" s="95">
        <v>0</v>
      </c>
      <c r="M12" s="221" t="s">
        <v>49</v>
      </c>
      <c r="N12" s="155">
        <v>15</v>
      </c>
      <c r="O12" s="157">
        <v>0</v>
      </c>
      <c r="P12" s="158">
        <f t="shared" si="9"/>
        <v>0</v>
      </c>
      <c r="Q12" s="157">
        <v>4</v>
      </c>
      <c r="R12" s="158">
        <f t="shared" si="1"/>
        <v>0.26666666666666666</v>
      </c>
      <c r="S12" s="157">
        <v>15</v>
      </c>
      <c r="T12" s="158">
        <f t="shared" si="4"/>
        <v>1</v>
      </c>
      <c r="U12" s="95">
        <v>15</v>
      </c>
      <c r="V12" s="221">
        <f t="shared" si="2"/>
        <v>1</v>
      </c>
      <c r="W12" s="155">
        <v>21</v>
      </c>
      <c r="X12" s="125">
        <v>21</v>
      </c>
      <c r="Y12" s="158">
        <f t="shared" ref="Y12:Y14" si="11">+X12/W12</f>
        <v>1</v>
      </c>
      <c r="Z12" s="206">
        <v>21</v>
      </c>
      <c r="AA12" s="221">
        <f t="shared" si="5"/>
        <v>1</v>
      </c>
      <c r="AB12" s="155">
        <v>12</v>
      </c>
      <c r="AC12" s="125">
        <v>0</v>
      </c>
      <c r="AD12" s="156">
        <f t="shared" si="10"/>
        <v>0</v>
      </c>
      <c r="AE12" s="155">
        <v>2</v>
      </c>
      <c r="AF12" s="125"/>
      <c r="AG12" s="158">
        <v>0.75</v>
      </c>
      <c r="AH12" s="158">
        <v>0.72</v>
      </c>
      <c r="AI12" s="160">
        <f t="shared" si="6"/>
        <v>21</v>
      </c>
      <c r="AJ12" s="160">
        <f t="shared" si="7"/>
        <v>2</v>
      </c>
      <c r="AK12" s="160">
        <f t="shared" ref="AK12:AK49" si="12">+AI12+AJ12</f>
        <v>23</v>
      </c>
      <c r="AL12" s="161">
        <f t="shared" si="8"/>
        <v>-19</v>
      </c>
      <c r="AM12" s="138"/>
    </row>
    <row r="13" spans="1:265" s="107" customFormat="1" ht="38.25" hidden="1">
      <c r="A13" s="87" t="s">
        <v>30</v>
      </c>
      <c r="B13" s="93" t="s">
        <v>31</v>
      </c>
      <c r="C13" s="93" t="s">
        <v>32</v>
      </c>
      <c r="D13" s="93" t="s">
        <v>54</v>
      </c>
      <c r="E13" s="93" t="s">
        <v>55</v>
      </c>
      <c r="F13" s="218">
        <v>0</v>
      </c>
      <c r="G13" s="218">
        <f t="shared" si="3"/>
        <v>1</v>
      </c>
      <c r="H13" s="123" t="s">
        <v>42</v>
      </c>
      <c r="I13" s="124" t="s">
        <v>37</v>
      </c>
      <c r="J13" s="75">
        <f>+AE13</f>
        <v>1</v>
      </c>
      <c r="K13" s="155">
        <v>0.1</v>
      </c>
      <c r="L13" s="95">
        <v>0.1</v>
      </c>
      <c r="M13" s="221">
        <f t="shared" si="0"/>
        <v>1</v>
      </c>
      <c r="N13" s="155">
        <v>0.4</v>
      </c>
      <c r="O13" s="157">
        <v>0.1</v>
      </c>
      <c r="P13" s="158">
        <f t="shared" si="9"/>
        <v>0.25</v>
      </c>
      <c r="Q13" s="157">
        <v>0.1</v>
      </c>
      <c r="R13" s="158">
        <f t="shared" si="1"/>
        <v>0.25</v>
      </c>
      <c r="S13" s="157">
        <v>0.2</v>
      </c>
      <c r="T13" s="158">
        <f t="shared" si="4"/>
        <v>0.5</v>
      </c>
      <c r="U13" s="95">
        <v>0.4</v>
      </c>
      <c r="V13" s="221">
        <f t="shared" si="2"/>
        <v>1</v>
      </c>
      <c r="W13" s="155">
        <v>0.8</v>
      </c>
      <c r="X13" s="125">
        <v>0.6</v>
      </c>
      <c r="Y13" s="158">
        <f t="shared" si="11"/>
        <v>0.74999999999999989</v>
      </c>
      <c r="Z13" s="206">
        <v>0.8</v>
      </c>
      <c r="AA13" s="221">
        <f t="shared" si="5"/>
        <v>1</v>
      </c>
      <c r="AB13" s="155">
        <v>0.9</v>
      </c>
      <c r="AC13" s="125">
        <v>0.82</v>
      </c>
      <c r="AD13" s="156">
        <f t="shared" si="10"/>
        <v>0.91111111111111098</v>
      </c>
      <c r="AE13" s="155">
        <v>1</v>
      </c>
      <c r="AF13" s="125"/>
      <c r="AG13" s="158">
        <v>0.91110000000000002</v>
      </c>
      <c r="AH13" s="158">
        <v>0.82</v>
      </c>
      <c r="AI13" s="160">
        <f t="shared" si="6"/>
        <v>0.8</v>
      </c>
      <c r="AJ13" s="160">
        <f t="shared" si="7"/>
        <v>1</v>
      </c>
      <c r="AL13" s="163">
        <f t="shared" si="8"/>
        <v>0.19999999999999996</v>
      </c>
      <c r="AM13" s="138"/>
    </row>
    <row r="14" spans="1:265" s="107" customFormat="1" ht="38.25" hidden="1">
      <c r="A14" s="87" t="s">
        <v>30</v>
      </c>
      <c r="B14" s="93" t="s">
        <v>31</v>
      </c>
      <c r="C14" s="93" t="s">
        <v>56</v>
      </c>
      <c r="D14" s="93" t="s">
        <v>57</v>
      </c>
      <c r="E14" s="93" t="s">
        <v>58</v>
      </c>
      <c r="F14" s="226">
        <v>976</v>
      </c>
      <c r="G14" s="226" t="e">
        <f>+J14+#REF!+#REF!+#REF!+#REF!</f>
        <v>#REF!</v>
      </c>
      <c r="H14" s="123" t="s">
        <v>36</v>
      </c>
      <c r="I14" s="124" t="s">
        <v>37</v>
      </c>
      <c r="J14" s="75">
        <f t="shared" ref="J14:J15" si="13">+L14+U14+Z14+AB14+AE14</f>
        <v>4519</v>
      </c>
      <c r="K14" s="155">
        <f>+MAGNITUDES!L15+MAGNITUDES!L16+MAGNITUDES!L17+MAGNITUDES!L18+MAGNITUDES!L19</f>
        <v>608</v>
      </c>
      <c r="L14" s="95">
        <f>+MAGNITUDES!M15+MAGNITUDES!M16+MAGNITUDES!M17+MAGNITUDES!M18+MAGNITUDES!M19</f>
        <v>645</v>
      </c>
      <c r="M14" s="221">
        <f t="shared" si="0"/>
        <v>1.0608552631578947</v>
      </c>
      <c r="N14" s="155">
        <f>+MAGNITUDES!O15+MAGNITUDES!O16+MAGNITUDES!O17+MAGNITUDES!O18+MAGNITUDES!O19</f>
        <v>820</v>
      </c>
      <c r="O14" s="157">
        <v>0</v>
      </c>
      <c r="P14" s="158">
        <f t="shared" si="9"/>
        <v>0</v>
      </c>
      <c r="Q14" s="157">
        <v>33</v>
      </c>
      <c r="R14" s="158">
        <f t="shared" si="1"/>
        <v>4.0243902439024391E-2</v>
      </c>
      <c r="S14" s="157">
        <v>60</v>
      </c>
      <c r="T14" s="158">
        <f t="shared" si="4"/>
        <v>7.3170731707317069E-2</v>
      </c>
      <c r="U14" s="95">
        <f>+MAGNITUDES!P15+MAGNITUDES!P16+MAGNITUDES!P17+MAGNITUDES!P18+MAGNITUDES!P19</f>
        <v>1043</v>
      </c>
      <c r="V14" s="221">
        <f t="shared" si="2"/>
        <v>1.2719512195121951</v>
      </c>
      <c r="W14" s="155">
        <f>+MAGNITUDES!R15+MAGNITUDES!R16+MAGNITUDES!R17+MAGNITUDES!R18+MAGNITUDES!R19</f>
        <v>1183</v>
      </c>
      <c r="X14" s="125">
        <v>39</v>
      </c>
      <c r="Y14" s="158">
        <f t="shared" si="11"/>
        <v>3.2967032967032968E-2</v>
      </c>
      <c r="Z14" s="207">
        <f>+MAGNITUDES!S15+MAGNITUDES!S16+MAGNITUDES!S17+MAGNITUDES!S18+MAGNITUDES!S19</f>
        <v>1472</v>
      </c>
      <c r="AA14" s="221">
        <f t="shared" si="5"/>
        <v>1.2442941673710906</v>
      </c>
      <c r="AB14" s="155">
        <f>+MAGNITUDES!U15+MAGNITUDES!U16+MAGNITUDES!U17+MAGNITUDES!U18+MAGNITUDES!U19</f>
        <v>1250</v>
      </c>
      <c r="AC14" s="125">
        <f>+MAGNITUDES!V15+MAGNITUDES!V16+MAGNITUDES!V17+MAGNITUDES!V18+MAGNITUDES!V19</f>
        <v>1317</v>
      </c>
      <c r="AD14" s="156">
        <f t="shared" si="10"/>
        <v>1.0536000000000001</v>
      </c>
      <c r="AE14" s="155">
        <f>+MAGNITUDES!Y15+MAGNITUDES!Y16+MAGNITUDES!Y17+MAGNITUDES!Y18+MAGNITUDES!Y19</f>
        <v>109</v>
      </c>
      <c r="AF14" s="125"/>
      <c r="AG14" s="158">
        <v>0.84840000000000004</v>
      </c>
      <c r="AH14" s="158">
        <v>0.85140000000000005</v>
      </c>
      <c r="AI14" s="165">
        <f t="shared" si="6"/>
        <v>1472</v>
      </c>
      <c r="AJ14" s="165">
        <f t="shared" si="7"/>
        <v>109</v>
      </c>
      <c r="AK14" s="165">
        <f t="shared" si="12"/>
        <v>1581</v>
      </c>
      <c r="AL14" s="166">
        <f t="shared" si="8"/>
        <v>-1363</v>
      </c>
      <c r="AM14" s="138"/>
    </row>
    <row r="15" spans="1:265" s="107" customFormat="1" ht="38.25" hidden="1">
      <c r="A15" s="87" t="s">
        <v>30</v>
      </c>
      <c r="B15" s="93" t="s">
        <v>31</v>
      </c>
      <c r="C15" s="93" t="s">
        <v>56</v>
      </c>
      <c r="D15" s="93" t="s">
        <v>61</v>
      </c>
      <c r="E15" s="93" t="s">
        <v>62</v>
      </c>
      <c r="F15" s="226">
        <v>309</v>
      </c>
      <c r="G15" s="226" t="e">
        <f>+J15+#REF!+#REF!+#REF!</f>
        <v>#REF!</v>
      </c>
      <c r="H15" s="123" t="s">
        <v>36</v>
      </c>
      <c r="I15" s="124" t="s">
        <v>37</v>
      </c>
      <c r="J15" s="75">
        <f t="shared" si="13"/>
        <v>403</v>
      </c>
      <c r="K15" s="155">
        <f>+MAGNITUDES!L20+MAGNITUDES!L21+MAGNITUDES!L22+MAGNITUDES!L23</f>
        <v>61</v>
      </c>
      <c r="L15" s="95">
        <f>+MAGNITUDES!M20+MAGNITUDES!M21+MAGNITUDES!M22+MAGNITUDES!M23</f>
        <v>79</v>
      </c>
      <c r="M15" s="221">
        <f t="shared" si="0"/>
        <v>1.2950819672131149</v>
      </c>
      <c r="N15" s="155">
        <f>+MAGNITUDES!O20+MAGNITUDES!O22+MAGNITUDES!O21+MAGNITUDES!O23</f>
        <v>94</v>
      </c>
      <c r="O15" s="157">
        <v>1</v>
      </c>
      <c r="P15" s="158">
        <f t="shared" si="9"/>
        <v>1.0638297872340425E-2</v>
      </c>
      <c r="Q15" s="157">
        <v>10</v>
      </c>
      <c r="R15" s="158">
        <f t="shared" si="1"/>
        <v>0.10638297872340426</v>
      </c>
      <c r="S15" s="157">
        <v>21</v>
      </c>
      <c r="T15" s="158">
        <f>+S15/N15</f>
        <v>0.22340425531914893</v>
      </c>
      <c r="U15" s="95">
        <f>+MAGNITUDES!P20+MAGNITUDES!P22+MAGNITUDES!P21+MAGNITUDES!P23</f>
        <v>115</v>
      </c>
      <c r="V15" s="221">
        <f t="shared" si="2"/>
        <v>1.2234042553191489</v>
      </c>
      <c r="W15" s="155">
        <f>+MAGNITUDES!R20+MAGNITUDES!R21+MAGNITUDES!R22+MAGNITUDES!R23</f>
        <v>88</v>
      </c>
      <c r="X15" s="125">
        <v>11</v>
      </c>
      <c r="Y15" s="158">
        <f>+X15/W15</f>
        <v>0.125</v>
      </c>
      <c r="Z15" s="208">
        <f>+MAGNITUDES!S20+MAGNITUDES!S21+MAGNITUDES!S22+MAGNITUDES!S23</f>
        <v>102</v>
      </c>
      <c r="AA15" s="221">
        <f t="shared" si="5"/>
        <v>1.1590909090909092</v>
      </c>
      <c r="AB15" s="155">
        <f>+MAGNITUDES!U20+MAGNITUDES!U21+MAGNITUDES!U22+MAGNITUDES!U23</f>
        <v>92</v>
      </c>
      <c r="AC15" s="125">
        <f>+MAGNITUDES!V20+MAGNITUDES!V21+MAGNITUDES!V22+MAGNITUDES!V23</f>
        <v>106</v>
      </c>
      <c r="AD15" s="156">
        <f t="shared" si="10"/>
        <v>1.1521739130434783</v>
      </c>
      <c r="AE15" s="155">
        <f>+MAGNITUDES!Y20+MAGNITUDES!Y21+MAGNITUDES!Y22+MAGNITUDES!Y23</f>
        <v>15</v>
      </c>
      <c r="AF15" s="125"/>
      <c r="AG15" s="158">
        <v>0.96970000000000001</v>
      </c>
      <c r="AH15" s="158">
        <v>0.88890000000000002</v>
      </c>
      <c r="AI15" s="165">
        <f t="shared" si="6"/>
        <v>102</v>
      </c>
      <c r="AJ15" s="165">
        <f t="shared" si="7"/>
        <v>15</v>
      </c>
      <c r="AK15" s="165">
        <f t="shared" si="12"/>
        <v>117</v>
      </c>
      <c r="AL15" s="166">
        <f t="shared" si="8"/>
        <v>-87</v>
      </c>
      <c r="AM15" s="138"/>
    </row>
    <row r="16" spans="1:265" s="107" customFormat="1" ht="51" hidden="1">
      <c r="A16" s="87" t="s">
        <v>30</v>
      </c>
      <c r="B16" s="93" t="s">
        <v>31</v>
      </c>
      <c r="C16" s="93" t="s">
        <v>63</v>
      </c>
      <c r="D16" s="93" t="s">
        <v>64</v>
      </c>
      <c r="E16" s="93" t="s">
        <v>65</v>
      </c>
      <c r="F16" s="218">
        <v>0</v>
      </c>
      <c r="G16" s="218">
        <f>+J16</f>
        <v>4</v>
      </c>
      <c r="H16" s="123" t="s">
        <v>67</v>
      </c>
      <c r="I16" s="124" t="s">
        <v>37</v>
      </c>
      <c r="J16" s="75">
        <f>+K16</f>
        <v>4</v>
      </c>
      <c r="K16" s="155">
        <v>4</v>
      </c>
      <c r="L16" s="95">
        <v>4</v>
      </c>
      <c r="M16" s="221">
        <f t="shared" si="0"/>
        <v>1</v>
      </c>
      <c r="N16" s="155">
        <v>4</v>
      </c>
      <c r="O16" s="157">
        <v>2</v>
      </c>
      <c r="P16" s="158">
        <f>+O16/N16</f>
        <v>0.5</v>
      </c>
      <c r="Q16" s="157">
        <v>4</v>
      </c>
      <c r="R16" s="158">
        <f t="shared" si="1"/>
        <v>1</v>
      </c>
      <c r="S16" s="157">
        <v>4</v>
      </c>
      <c r="T16" s="158">
        <f>+S16/N16</f>
        <v>1</v>
      </c>
      <c r="U16" s="95">
        <v>4</v>
      </c>
      <c r="V16" s="221">
        <f t="shared" si="2"/>
        <v>1</v>
      </c>
      <c r="W16" s="155">
        <v>4</v>
      </c>
      <c r="X16" s="125">
        <v>4</v>
      </c>
      <c r="Y16" s="158">
        <f t="shared" ref="Y16:Y20" si="14">+X16/W16</f>
        <v>1</v>
      </c>
      <c r="Z16" s="206">
        <v>4</v>
      </c>
      <c r="AA16" s="221">
        <f t="shared" si="5"/>
        <v>1</v>
      </c>
      <c r="AB16" s="155">
        <v>4</v>
      </c>
      <c r="AC16" s="125">
        <v>4</v>
      </c>
      <c r="AD16" s="156">
        <f t="shared" si="10"/>
        <v>1</v>
      </c>
      <c r="AE16" s="155">
        <v>4</v>
      </c>
      <c r="AF16" s="125"/>
      <c r="AG16" s="158">
        <v>1</v>
      </c>
      <c r="AH16" s="159">
        <v>0.8</v>
      </c>
      <c r="AI16" s="160">
        <f t="shared" si="6"/>
        <v>4</v>
      </c>
      <c r="AJ16" s="160">
        <f t="shared" si="7"/>
        <v>4</v>
      </c>
      <c r="AK16" s="107">
        <f t="shared" si="12"/>
        <v>8</v>
      </c>
      <c r="AL16" s="164">
        <f t="shared" si="8"/>
        <v>0</v>
      </c>
      <c r="AM16" s="138"/>
    </row>
    <row r="17" spans="1:44" s="107" customFormat="1" ht="63.75" hidden="1">
      <c r="A17" s="87" t="s">
        <v>30</v>
      </c>
      <c r="B17" s="93" t="s">
        <v>31</v>
      </c>
      <c r="C17" s="93" t="s">
        <v>63</v>
      </c>
      <c r="D17" s="93" t="s">
        <v>68</v>
      </c>
      <c r="E17" s="93" t="s">
        <v>69</v>
      </c>
      <c r="F17" s="218">
        <v>0</v>
      </c>
      <c r="G17" s="218">
        <f>+J17</f>
        <v>80</v>
      </c>
      <c r="H17" s="123" t="s">
        <v>36</v>
      </c>
      <c r="I17" s="124" t="s">
        <v>37</v>
      </c>
      <c r="J17" s="75">
        <f>+L17+U17+Z17+AB17+AE17</f>
        <v>80</v>
      </c>
      <c r="K17" s="155">
        <v>20</v>
      </c>
      <c r="L17" s="95">
        <v>20</v>
      </c>
      <c r="M17" s="221">
        <f t="shared" si="0"/>
        <v>1</v>
      </c>
      <c r="N17" s="155">
        <v>20</v>
      </c>
      <c r="O17" s="157">
        <v>5</v>
      </c>
      <c r="P17" s="158">
        <f t="shared" si="9"/>
        <v>0.25</v>
      </c>
      <c r="Q17" s="157">
        <v>14</v>
      </c>
      <c r="R17" s="158">
        <f t="shared" si="1"/>
        <v>0.7</v>
      </c>
      <c r="S17" s="157">
        <v>20</v>
      </c>
      <c r="T17" s="158">
        <f t="shared" ref="T17:T49" si="15">+S17/N17</f>
        <v>1</v>
      </c>
      <c r="U17" s="95">
        <v>20</v>
      </c>
      <c r="V17" s="221">
        <f t="shared" si="2"/>
        <v>1</v>
      </c>
      <c r="W17" s="155">
        <v>20</v>
      </c>
      <c r="X17" s="125">
        <v>10</v>
      </c>
      <c r="Y17" s="158">
        <f t="shared" si="14"/>
        <v>0.5</v>
      </c>
      <c r="Z17" s="206">
        <v>20</v>
      </c>
      <c r="AA17" s="221">
        <f t="shared" si="5"/>
        <v>1</v>
      </c>
      <c r="AB17" s="155">
        <v>20</v>
      </c>
      <c r="AC17" s="125">
        <v>0</v>
      </c>
      <c r="AD17" s="156">
        <f t="shared" si="10"/>
        <v>0</v>
      </c>
      <c r="AE17" s="155">
        <v>0</v>
      </c>
      <c r="AF17" s="125"/>
      <c r="AG17" s="158">
        <v>0.75</v>
      </c>
      <c r="AH17" s="158">
        <v>0.75</v>
      </c>
      <c r="AI17" s="160">
        <f t="shared" si="6"/>
        <v>20</v>
      </c>
      <c r="AJ17" s="160">
        <f t="shared" si="7"/>
        <v>0</v>
      </c>
      <c r="AK17" s="160">
        <f t="shared" si="12"/>
        <v>20</v>
      </c>
      <c r="AL17" s="161">
        <f t="shared" si="8"/>
        <v>-20</v>
      </c>
      <c r="AM17" s="138"/>
    </row>
    <row r="18" spans="1:44" s="107" customFormat="1" ht="38.25" hidden="1">
      <c r="A18" s="87" t="s">
        <v>30</v>
      </c>
      <c r="B18" s="93" t="s">
        <v>31</v>
      </c>
      <c r="C18" s="93" t="s">
        <v>63</v>
      </c>
      <c r="D18" s="93" t="s">
        <v>70</v>
      </c>
      <c r="E18" s="93" t="s">
        <v>71</v>
      </c>
      <c r="F18" s="218">
        <v>0</v>
      </c>
      <c r="G18" s="218">
        <f>+J18</f>
        <v>4</v>
      </c>
      <c r="H18" s="123" t="s">
        <v>67</v>
      </c>
      <c r="I18" s="124" t="s">
        <v>37</v>
      </c>
      <c r="J18" s="75">
        <v>4</v>
      </c>
      <c r="K18" s="155">
        <v>4</v>
      </c>
      <c r="L18" s="95">
        <v>4</v>
      </c>
      <c r="M18" s="221">
        <f t="shared" si="0"/>
        <v>1</v>
      </c>
      <c r="N18" s="155">
        <v>4</v>
      </c>
      <c r="O18" s="157">
        <v>0</v>
      </c>
      <c r="P18" s="158">
        <f>+O18/N18</f>
        <v>0</v>
      </c>
      <c r="Q18" s="157">
        <v>0</v>
      </c>
      <c r="R18" s="158">
        <f t="shared" si="1"/>
        <v>0</v>
      </c>
      <c r="S18" s="157">
        <v>0</v>
      </c>
      <c r="T18" s="158">
        <f t="shared" si="15"/>
        <v>0</v>
      </c>
      <c r="U18" s="95">
        <v>4</v>
      </c>
      <c r="V18" s="221">
        <f t="shared" si="2"/>
        <v>1</v>
      </c>
      <c r="W18" s="155">
        <v>4</v>
      </c>
      <c r="X18" s="125">
        <v>0</v>
      </c>
      <c r="Y18" s="158">
        <f t="shared" si="14"/>
        <v>0</v>
      </c>
      <c r="Z18" s="206">
        <v>4</v>
      </c>
      <c r="AA18" s="221">
        <f t="shared" si="5"/>
        <v>1</v>
      </c>
      <c r="AB18" s="155">
        <v>4</v>
      </c>
      <c r="AC18" s="125">
        <f>+MAGNITUDES!V26</f>
        <v>4</v>
      </c>
      <c r="AD18" s="156">
        <f t="shared" si="10"/>
        <v>1</v>
      </c>
      <c r="AE18" s="155">
        <v>4</v>
      </c>
      <c r="AF18" s="125"/>
      <c r="AG18" s="158">
        <v>0.75</v>
      </c>
      <c r="AH18" s="158">
        <v>0.6</v>
      </c>
      <c r="AI18" s="107">
        <f t="shared" si="6"/>
        <v>4</v>
      </c>
      <c r="AJ18" s="107">
        <f t="shared" si="7"/>
        <v>4</v>
      </c>
      <c r="AK18" s="107">
        <f t="shared" si="12"/>
        <v>8</v>
      </c>
      <c r="AL18" s="164">
        <f t="shared" si="8"/>
        <v>0</v>
      </c>
      <c r="AM18" s="138"/>
    </row>
    <row r="19" spans="1:44" s="107" customFormat="1" ht="38.25" hidden="1">
      <c r="A19" s="87" t="s">
        <v>30</v>
      </c>
      <c r="B19" s="93" t="s">
        <v>31</v>
      </c>
      <c r="C19" s="93" t="s">
        <v>63</v>
      </c>
      <c r="D19" s="93" t="s">
        <v>187</v>
      </c>
      <c r="E19" s="93" t="s">
        <v>73</v>
      </c>
      <c r="F19" s="218">
        <v>0</v>
      </c>
      <c r="G19" s="218">
        <f>+J19</f>
        <v>1</v>
      </c>
      <c r="H19" s="123" t="s">
        <v>36</v>
      </c>
      <c r="I19" s="124" t="s">
        <v>37</v>
      </c>
      <c r="J19" s="75">
        <f>+L19+U19+Z19+AB19+AE19</f>
        <v>1</v>
      </c>
      <c r="K19" s="167">
        <v>0.15</v>
      </c>
      <c r="L19" s="168">
        <v>0.15</v>
      </c>
      <c r="M19" s="221">
        <f>+L19/K19</f>
        <v>1</v>
      </c>
      <c r="N19" s="167">
        <v>0.3</v>
      </c>
      <c r="O19" s="169">
        <v>0.03</v>
      </c>
      <c r="P19" s="158">
        <f t="shared" si="9"/>
        <v>0.1</v>
      </c>
      <c r="Q19" s="169">
        <v>0.13</v>
      </c>
      <c r="R19" s="158">
        <f t="shared" si="1"/>
        <v>0.43333333333333335</v>
      </c>
      <c r="S19" s="169">
        <v>0.22</v>
      </c>
      <c r="T19" s="158">
        <f t="shared" si="15"/>
        <v>0.73333333333333339</v>
      </c>
      <c r="U19" s="168">
        <v>0.3</v>
      </c>
      <c r="V19" s="221">
        <f t="shared" si="2"/>
        <v>1</v>
      </c>
      <c r="W19" s="167">
        <v>0.25</v>
      </c>
      <c r="X19" s="130">
        <v>0.12</v>
      </c>
      <c r="Y19" s="158">
        <f t="shared" si="14"/>
        <v>0.48</v>
      </c>
      <c r="Z19" s="168">
        <v>0.25</v>
      </c>
      <c r="AA19" s="221">
        <f t="shared" si="5"/>
        <v>1</v>
      </c>
      <c r="AB19" s="167">
        <v>0.25</v>
      </c>
      <c r="AC19" s="130">
        <f>+MAGNITUDES!V27</f>
        <v>0.25</v>
      </c>
      <c r="AD19" s="156">
        <f t="shared" si="10"/>
        <v>1</v>
      </c>
      <c r="AE19" s="167">
        <v>0.05</v>
      </c>
      <c r="AF19" s="125"/>
      <c r="AG19" s="158">
        <v>0.8</v>
      </c>
      <c r="AH19" s="158">
        <v>0.76</v>
      </c>
      <c r="AI19" s="160">
        <f t="shared" si="6"/>
        <v>0.25</v>
      </c>
      <c r="AJ19" s="160">
        <f t="shared" si="7"/>
        <v>0.05</v>
      </c>
      <c r="AK19" s="160">
        <f t="shared" si="12"/>
        <v>0.3</v>
      </c>
      <c r="AL19" s="161">
        <f t="shared" si="8"/>
        <v>-0.2</v>
      </c>
      <c r="AM19" s="138"/>
    </row>
    <row r="20" spans="1:44" s="107" customFormat="1" ht="51" hidden="1">
      <c r="A20" s="87" t="s">
        <v>30</v>
      </c>
      <c r="B20" s="93" t="s">
        <v>31</v>
      </c>
      <c r="C20" s="93" t="s">
        <v>63</v>
      </c>
      <c r="D20" s="93" t="s">
        <v>172</v>
      </c>
      <c r="E20" s="93" t="s">
        <v>74</v>
      </c>
      <c r="F20" s="222">
        <v>288397</v>
      </c>
      <c r="G20" s="222"/>
      <c r="H20" s="123" t="s">
        <v>36</v>
      </c>
      <c r="I20" s="124" t="s">
        <v>37</v>
      </c>
      <c r="J20" s="75">
        <f>+L20+U20+Z20+AB20+AE20</f>
        <v>703633</v>
      </c>
      <c r="K20" s="155">
        <f>+MAGNITUDES!L28+MAGNITUDES!L29+MAGNITUDES!L30+MAGNITUDES!L31</f>
        <v>138100</v>
      </c>
      <c r="L20" s="170">
        <f>+MAGNITUDES!M28+MAGNITUDES!M29+MAGNITUDES!M30+MAGNITUDES!M31</f>
        <v>149632</v>
      </c>
      <c r="M20" s="221">
        <f t="shared" si="0"/>
        <v>1.0835047067342505</v>
      </c>
      <c r="N20" s="155">
        <f>+MAGNITUDES!O28+MAGNITUDES!O29+MAGNITUDES!O30+MAGNITUDES!O31</f>
        <v>149788</v>
      </c>
      <c r="O20" s="171">
        <v>40357</v>
      </c>
      <c r="P20" s="158">
        <f t="shared" si="9"/>
        <v>0.26942745747322883</v>
      </c>
      <c r="Q20" s="157">
        <v>48605</v>
      </c>
      <c r="R20" s="158">
        <f t="shared" si="1"/>
        <v>0.32449194862071729</v>
      </c>
      <c r="S20" s="157">
        <v>64249</v>
      </c>
      <c r="T20" s="158">
        <f t="shared" si="15"/>
        <v>0.42893289182043953</v>
      </c>
      <c r="U20" s="170">
        <f>+MAGNITUDES!P28+MAGNITUDES!P29+MAGNITUDES!P30+MAGNITUDES!P31</f>
        <v>156617</v>
      </c>
      <c r="V20" s="221">
        <f t="shared" si="2"/>
        <v>1.0455911020909552</v>
      </c>
      <c r="W20" s="155">
        <f>+MAGNITUDES!R28+MAGNITUDES!R29+MAGNITUDES!R30+MAGNITUDES!R31</f>
        <v>144218</v>
      </c>
      <c r="X20" s="190">
        <v>47368</v>
      </c>
      <c r="Y20" s="158">
        <f t="shared" si="14"/>
        <v>0.32844721185982334</v>
      </c>
      <c r="Z20" s="170">
        <f>+MAGNITUDES!S28+MAGNITUDES!S29+MAGNITUDES!S30+MAGNITUDES!S31</f>
        <v>149613</v>
      </c>
      <c r="AA20" s="221">
        <f t="shared" si="5"/>
        <v>1.0374086452453923</v>
      </c>
      <c r="AB20" s="155">
        <f>+MAGNITUDES!U28+MAGNITUDES!U29+MAGNITUDES!U30+MAGNITUDES!U31</f>
        <v>144899</v>
      </c>
      <c r="AC20" s="217">
        <f>+MAGNITUDES!V28+MAGNITUDES!V29+MAGNITUDES!V30+MAGNITUDES!V31</f>
        <v>148977</v>
      </c>
      <c r="AD20" s="156">
        <f t="shared" si="10"/>
        <v>1.0281437415027019</v>
      </c>
      <c r="AE20" s="155">
        <f>+MAGNITUDES!Y28+MAGNITUDES!Y29+MAGNITUDES!Y30+MAGNITUDES!Y31</f>
        <v>102872</v>
      </c>
      <c r="AF20" s="125"/>
      <c r="AG20" s="158">
        <v>0.81979999999999997</v>
      </c>
      <c r="AH20" s="158">
        <v>0.66910000000000003</v>
      </c>
      <c r="AI20" s="165">
        <f t="shared" si="6"/>
        <v>149613</v>
      </c>
      <c r="AJ20" s="165">
        <f t="shared" si="7"/>
        <v>102872</v>
      </c>
      <c r="AK20" s="165">
        <f t="shared" si="12"/>
        <v>252485</v>
      </c>
      <c r="AL20" s="166">
        <f t="shared" si="8"/>
        <v>-46741</v>
      </c>
      <c r="AM20" s="138"/>
    </row>
    <row r="21" spans="1:44" s="107" customFormat="1" ht="48" hidden="1" customHeight="1">
      <c r="A21" s="87" t="s">
        <v>30</v>
      </c>
      <c r="B21" s="93" t="s">
        <v>31</v>
      </c>
      <c r="C21" s="93" t="s">
        <v>63</v>
      </c>
      <c r="D21" s="93" t="s">
        <v>76</v>
      </c>
      <c r="E21" s="93" t="s">
        <v>77</v>
      </c>
      <c r="F21" s="218">
        <v>0</v>
      </c>
      <c r="G21" s="218">
        <f>+J21</f>
        <v>90000</v>
      </c>
      <c r="H21" s="123" t="s">
        <v>42</v>
      </c>
      <c r="I21" s="124" t="s">
        <v>37</v>
      </c>
      <c r="J21" s="75">
        <f>+AE21</f>
        <v>90000</v>
      </c>
      <c r="K21" s="155">
        <v>48000</v>
      </c>
      <c r="L21" s="95">
        <v>47009</v>
      </c>
      <c r="M21" s="221">
        <f t="shared" si="0"/>
        <v>0.97935416666666664</v>
      </c>
      <c r="N21" s="155">
        <v>70000</v>
      </c>
      <c r="O21" s="157">
        <v>36167</v>
      </c>
      <c r="P21" s="158">
        <f>+O21/N21</f>
        <v>0.51667142857142856</v>
      </c>
      <c r="Q21" s="157">
        <v>53621</v>
      </c>
      <c r="R21" s="158">
        <f>+(Q21-L21)/(N21-L21)</f>
        <v>0.28759079639859075</v>
      </c>
      <c r="S21" s="157">
        <v>73116</v>
      </c>
      <c r="T21" s="158">
        <v>1.1355</v>
      </c>
      <c r="U21" s="95">
        <v>80901</v>
      </c>
      <c r="V21" s="221">
        <v>1.4741</v>
      </c>
      <c r="W21" s="155">
        <v>83500</v>
      </c>
      <c r="X21" s="190">
        <v>65663</v>
      </c>
      <c r="Y21" s="158">
        <f>+X21/W21</f>
        <v>0.78638323353293416</v>
      </c>
      <c r="Z21" s="170">
        <v>83903</v>
      </c>
      <c r="AA21" s="221">
        <f t="shared" si="5"/>
        <v>1.0048263473053891</v>
      </c>
      <c r="AB21" s="155">
        <f>+MAGNITUDES!U32</f>
        <v>88500</v>
      </c>
      <c r="AC21" s="217">
        <f>+MAGNITUDES!V32</f>
        <v>91805</v>
      </c>
      <c r="AD21" s="156">
        <f t="shared" si="10"/>
        <v>1.0373446327683615</v>
      </c>
      <c r="AE21" s="155">
        <v>90000</v>
      </c>
      <c r="AF21" s="125"/>
      <c r="AG21" s="158">
        <v>0.21809999999999999</v>
      </c>
      <c r="AH21" s="159">
        <v>0.2145</v>
      </c>
      <c r="AI21" s="160">
        <f t="shared" si="6"/>
        <v>83903</v>
      </c>
      <c r="AJ21" s="160">
        <f t="shared" si="7"/>
        <v>90000</v>
      </c>
      <c r="AK21" s="107">
        <f t="shared" si="12"/>
        <v>173903</v>
      </c>
      <c r="AL21" s="163">
        <f t="shared" si="8"/>
        <v>6097</v>
      </c>
      <c r="AM21" s="138"/>
      <c r="AR21" s="187"/>
    </row>
    <row r="22" spans="1:44" s="107" customFormat="1" ht="52.5" hidden="1" customHeight="1">
      <c r="A22" s="87" t="s">
        <v>30</v>
      </c>
      <c r="B22" s="93" t="s">
        <v>31</v>
      </c>
      <c r="C22" s="93" t="s">
        <v>63</v>
      </c>
      <c r="D22" s="93" t="s">
        <v>78</v>
      </c>
      <c r="E22" s="93" t="s">
        <v>79</v>
      </c>
      <c r="F22" s="222">
        <v>1297</v>
      </c>
      <c r="G22" s="222" t="e">
        <f>+J22+#REF!+#REF!</f>
        <v>#REF!</v>
      </c>
      <c r="H22" s="123" t="s">
        <v>36</v>
      </c>
      <c r="I22" s="124" t="s">
        <v>37</v>
      </c>
      <c r="J22" s="75">
        <f>+L22+U22+Z22+AB22+AE22</f>
        <v>6829</v>
      </c>
      <c r="K22" s="155">
        <f>+MAGNITUDES!L33+MAGNITUDES!L34+MAGNITUDES!L35</f>
        <v>755</v>
      </c>
      <c r="L22" s="95">
        <f>+MAGNITUDES!M33+MAGNITUDES!M34+MAGNITUDES!M35</f>
        <v>752</v>
      </c>
      <c r="M22" s="221">
        <f t="shared" si="0"/>
        <v>0.99602649006622512</v>
      </c>
      <c r="N22" s="155">
        <f>+MAGNITUDES!O33+MAGNITUDES!O34+MAGNITUDES!O35</f>
        <v>1184</v>
      </c>
      <c r="O22" s="157">
        <v>0</v>
      </c>
      <c r="P22" s="158">
        <f t="shared" si="9"/>
        <v>0</v>
      </c>
      <c r="Q22" s="157">
        <v>0</v>
      </c>
      <c r="R22" s="158">
        <f t="shared" ref="R22:R29" si="16">+Q22/N22</f>
        <v>0</v>
      </c>
      <c r="S22" s="157">
        <v>618</v>
      </c>
      <c r="T22" s="158">
        <f t="shared" si="15"/>
        <v>0.52195945945945943</v>
      </c>
      <c r="U22" s="95">
        <f>+MAGNITUDES!P33+MAGNITUDES!P34+MAGNITUDES!P35</f>
        <v>1454</v>
      </c>
      <c r="V22" s="221">
        <f t="shared" si="2"/>
        <v>1.2280405405405406</v>
      </c>
      <c r="W22" s="155">
        <f>+MAGNITUDES!R33+MAGNITUDES!R34+MAGNITUDES!R35</f>
        <v>1577</v>
      </c>
      <c r="X22" s="125">
        <v>701</v>
      </c>
      <c r="Y22" s="158">
        <f>+X22/W22</f>
        <v>0.44451490171211161</v>
      </c>
      <c r="Z22" s="95">
        <f>+MAGNITUDES!S33+MAGNITUDES!S34+MAGNITUDES!S35</f>
        <v>1754</v>
      </c>
      <c r="AA22" s="221">
        <f t="shared" si="5"/>
        <v>1.1122384273937858</v>
      </c>
      <c r="AB22" s="155">
        <f>+MAGNITUDES!U33+MAGNITUDES!U34+MAGNITUDES!U35</f>
        <v>2789</v>
      </c>
      <c r="AC22" s="125">
        <f>+MAGNITUDES!V33+MAGNITUDES!V34+MAGNITUDES!V35</f>
        <v>2815</v>
      </c>
      <c r="AD22" s="156">
        <f t="shared" si="10"/>
        <v>1.0093223377554679</v>
      </c>
      <c r="AE22" s="155">
        <f>+MAGNITUDES!Y33+MAGNITUDES!Y34+MAGNITUDES!Y35</f>
        <v>80</v>
      </c>
      <c r="AF22" s="125"/>
      <c r="AG22" s="158">
        <v>0.75480000000000003</v>
      </c>
      <c r="AH22" s="158">
        <v>0.73980000000000001</v>
      </c>
      <c r="AI22" s="160">
        <f t="shared" si="6"/>
        <v>1754</v>
      </c>
      <c r="AJ22" s="160">
        <f t="shared" si="7"/>
        <v>80</v>
      </c>
      <c r="AK22" s="160">
        <f t="shared" si="12"/>
        <v>1834</v>
      </c>
      <c r="AL22" s="161">
        <f t="shared" si="8"/>
        <v>-1674</v>
      </c>
      <c r="AM22" s="138"/>
    </row>
    <row r="23" spans="1:44" s="107" customFormat="1" ht="38.25" hidden="1">
      <c r="A23" s="87" t="s">
        <v>30</v>
      </c>
      <c r="B23" s="93" t="s">
        <v>31</v>
      </c>
      <c r="C23" s="93" t="s">
        <v>63</v>
      </c>
      <c r="D23" s="93" t="s">
        <v>80</v>
      </c>
      <c r="E23" s="93" t="s">
        <v>81</v>
      </c>
      <c r="F23" s="218">
        <v>32</v>
      </c>
      <c r="G23" s="218">
        <f>+J23</f>
        <v>45</v>
      </c>
      <c r="H23" s="123" t="s">
        <v>67</v>
      </c>
      <c r="I23" s="124" t="s">
        <v>37</v>
      </c>
      <c r="J23" s="75">
        <v>45</v>
      </c>
      <c r="K23" s="155">
        <v>0</v>
      </c>
      <c r="L23" s="95">
        <v>0</v>
      </c>
      <c r="M23" s="221" t="s">
        <v>49</v>
      </c>
      <c r="N23" s="155">
        <v>45</v>
      </c>
      <c r="O23" s="157">
        <v>0</v>
      </c>
      <c r="P23" s="158">
        <f>+O23/N23</f>
        <v>0</v>
      </c>
      <c r="Q23" s="157">
        <v>0</v>
      </c>
      <c r="R23" s="158">
        <f t="shared" si="16"/>
        <v>0</v>
      </c>
      <c r="S23" s="157">
        <v>27</v>
      </c>
      <c r="T23" s="158">
        <f t="shared" si="15"/>
        <v>0.6</v>
      </c>
      <c r="U23" s="95">
        <v>45</v>
      </c>
      <c r="V23" s="221">
        <f t="shared" si="2"/>
        <v>1</v>
      </c>
      <c r="W23" s="155">
        <v>45</v>
      </c>
      <c r="X23" s="125">
        <v>43</v>
      </c>
      <c r="Y23" s="158">
        <f>+X23/W23</f>
        <v>0.9555555555555556</v>
      </c>
      <c r="Z23" s="206">
        <v>69</v>
      </c>
      <c r="AA23" s="221">
        <f t="shared" si="5"/>
        <v>1.5333333333333334</v>
      </c>
      <c r="AB23" s="155">
        <v>45</v>
      </c>
      <c r="AC23" s="125">
        <v>0</v>
      </c>
      <c r="AD23" s="156">
        <f t="shared" si="10"/>
        <v>0</v>
      </c>
      <c r="AE23" s="155">
        <v>45</v>
      </c>
      <c r="AF23" s="125"/>
      <c r="AG23" s="158">
        <v>0.84440000000000004</v>
      </c>
      <c r="AH23" s="158">
        <v>0.63329999999999997</v>
      </c>
      <c r="AI23" s="107">
        <f t="shared" si="6"/>
        <v>69</v>
      </c>
      <c r="AJ23" s="107">
        <f t="shared" si="7"/>
        <v>45</v>
      </c>
      <c r="AL23" s="164">
        <f t="shared" si="8"/>
        <v>-24</v>
      </c>
      <c r="AM23" s="138"/>
    </row>
    <row r="24" spans="1:44" s="107" customFormat="1" ht="38.25" hidden="1">
      <c r="A24" s="87" t="s">
        <v>30</v>
      </c>
      <c r="B24" s="93" t="s">
        <v>31</v>
      </c>
      <c r="C24" s="93" t="s">
        <v>63</v>
      </c>
      <c r="D24" s="93" t="s">
        <v>82</v>
      </c>
      <c r="E24" s="93" t="s">
        <v>83</v>
      </c>
      <c r="F24" s="218">
        <v>1400</v>
      </c>
      <c r="G24" s="218">
        <f>+J24</f>
        <v>1400</v>
      </c>
      <c r="H24" s="123" t="s">
        <v>67</v>
      </c>
      <c r="I24" s="124" t="s">
        <v>37</v>
      </c>
      <c r="J24" s="75">
        <v>1400</v>
      </c>
      <c r="K24" s="155">
        <v>1400</v>
      </c>
      <c r="L24" s="95">
        <v>1453</v>
      </c>
      <c r="M24" s="221">
        <f t="shared" si="0"/>
        <v>1.0378571428571428</v>
      </c>
      <c r="N24" s="155">
        <v>1400</v>
      </c>
      <c r="O24" s="157">
        <v>536</v>
      </c>
      <c r="P24" s="158">
        <f>+O24/N24</f>
        <v>0.38285714285714284</v>
      </c>
      <c r="Q24" s="157">
        <v>1453</v>
      </c>
      <c r="R24" s="158">
        <f t="shared" si="16"/>
        <v>1.0378571428571428</v>
      </c>
      <c r="S24" s="157">
        <v>1453</v>
      </c>
      <c r="T24" s="158">
        <f t="shared" si="15"/>
        <v>1.0378571428571428</v>
      </c>
      <c r="U24" s="95">
        <v>1453</v>
      </c>
      <c r="V24" s="221">
        <f t="shared" si="2"/>
        <v>1.0378571428571428</v>
      </c>
      <c r="W24" s="155">
        <v>1400</v>
      </c>
      <c r="X24" s="190">
        <v>1505</v>
      </c>
      <c r="Y24" s="158">
        <f t="shared" ref="Y24:Y28" si="17">+X24/W24</f>
        <v>1.075</v>
      </c>
      <c r="Z24" s="170">
        <v>1505</v>
      </c>
      <c r="AA24" s="221">
        <f t="shared" si="5"/>
        <v>1.075</v>
      </c>
      <c r="AB24" s="155">
        <v>1400</v>
      </c>
      <c r="AC24" s="217">
        <v>1505</v>
      </c>
      <c r="AD24" s="156">
        <f t="shared" si="10"/>
        <v>1.075</v>
      </c>
      <c r="AE24" s="155">
        <v>1400</v>
      </c>
      <c r="AF24" s="125"/>
      <c r="AG24" s="158">
        <v>1.0564</v>
      </c>
      <c r="AH24" s="158">
        <v>0.84509999999999996</v>
      </c>
      <c r="AI24" s="107">
        <f t="shared" si="6"/>
        <v>1505</v>
      </c>
      <c r="AJ24" s="107">
        <f t="shared" si="7"/>
        <v>1400</v>
      </c>
      <c r="AK24" s="107">
        <f t="shared" si="12"/>
        <v>2905</v>
      </c>
      <c r="AL24" s="164">
        <f t="shared" si="8"/>
        <v>-105</v>
      </c>
      <c r="AM24" s="138"/>
    </row>
    <row r="25" spans="1:44" s="107" customFormat="1" ht="38.25" hidden="1">
      <c r="A25" s="87" t="s">
        <v>30</v>
      </c>
      <c r="B25" s="93" t="s">
        <v>31</v>
      </c>
      <c r="C25" s="93" t="s">
        <v>63</v>
      </c>
      <c r="D25" s="93" t="s">
        <v>84</v>
      </c>
      <c r="E25" s="93" t="s">
        <v>85</v>
      </c>
      <c r="F25" s="222">
        <v>0</v>
      </c>
      <c r="G25" s="222" t="e">
        <f>+J25+#REF!+#REF!+#REF!</f>
        <v>#REF!</v>
      </c>
      <c r="H25" s="123" t="s">
        <v>36</v>
      </c>
      <c r="I25" s="124" t="s">
        <v>37</v>
      </c>
      <c r="J25" s="75">
        <f>+L25+U25+Z25+AB25+AE25</f>
        <v>25.000000000000004</v>
      </c>
      <c r="K25" s="155">
        <f>+MAGNITUDES!L38+MAGNITUDES!L39+MAGNITUDES!L40+MAGNITUDES!L41</f>
        <v>3</v>
      </c>
      <c r="L25" s="95">
        <f>+MAGNITUDES!M38+MAGNITUDES!M39+MAGNITUDES!M40+MAGNITUDES!M41</f>
        <v>1.4</v>
      </c>
      <c r="M25" s="221">
        <f t="shared" si="0"/>
        <v>0.46666666666666662</v>
      </c>
      <c r="N25" s="155">
        <f>+MAGNITUDES!O38+MAGNITUDES!O39+MAGNITUDES!O40+MAGNITUDES!O41</f>
        <v>8.1</v>
      </c>
      <c r="O25" s="157">
        <v>1.2</v>
      </c>
      <c r="P25" s="158">
        <f t="shared" si="9"/>
        <v>0.14814814814814814</v>
      </c>
      <c r="Q25" s="157">
        <v>2</v>
      </c>
      <c r="R25" s="158">
        <f t="shared" si="16"/>
        <v>0.24691358024691359</v>
      </c>
      <c r="S25" s="157">
        <v>2</v>
      </c>
      <c r="T25" s="158">
        <f t="shared" si="15"/>
        <v>0.24691358024691359</v>
      </c>
      <c r="U25" s="95">
        <f>+MAGNITUDES!P38+MAGNITUDES!P39+MAGNITUDES!P40+MAGNITUDES!P41</f>
        <v>8.9</v>
      </c>
      <c r="V25" s="221">
        <f t="shared" si="2"/>
        <v>1.0987654320987654</v>
      </c>
      <c r="W25" s="155">
        <f>+MAGNITUDES!R38+MAGNITUDES!R39+MAGNITUDES!R40+MAGNITUDES!R41</f>
        <v>7.7</v>
      </c>
      <c r="X25" s="125">
        <v>0.98</v>
      </c>
      <c r="Y25" s="158">
        <f t="shared" si="17"/>
        <v>0.12727272727272726</v>
      </c>
      <c r="Z25" s="206">
        <f>+MAGNITUDES!S38+MAGNITUDES!S39+MAGNITUDES!S40+MAGNITUDES!S41</f>
        <v>8.65</v>
      </c>
      <c r="AA25" s="221">
        <f t="shared" si="5"/>
        <v>1.1233766233766234</v>
      </c>
      <c r="AB25" s="167">
        <f>+MAGNITUDES!U38+MAGNITUDES!U39+MAGNITUDES!U40+MAGNITUDES!U41</f>
        <v>6.05</v>
      </c>
      <c r="AC25" s="125">
        <f>+MAGNITUDES!V38+MAGNITUDES!V39+MAGNITUDES!V40+MAGNITUDES!V41</f>
        <v>6.05</v>
      </c>
      <c r="AD25" s="156">
        <f t="shared" si="10"/>
        <v>1</v>
      </c>
      <c r="AE25" s="155">
        <f>+MAGNITUDES!Y38+MAGNITUDES!Y39+MAGNITUDES!Y40+MAGNITUDES!Y41</f>
        <v>0</v>
      </c>
      <c r="AF25" s="125"/>
      <c r="AG25" s="158">
        <v>0.80630000000000002</v>
      </c>
      <c r="AH25" s="158">
        <v>0.80630000000000002</v>
      </c>
      <c r="AI25" s="160">
        <f t="shared" si="6"/>
        <v>8.65</v>
      </c>
      <c r="AJ25" s="160">
        <f t="shared" si="7"/>
        <v>0</v>
      </c>
      <c r="AK25" s="160">
        <f t="shared" si="12"/>
        <v>8.65</v>
      </c>
      <c r="AL25" s="161">
        <f t="shared" si="8"/>
        <v>-8.65</v>
      </c>
      <c r="AM25" s="138"/>
    </row>
    <row r="26" spans="1:44" s="107" customFormat="1" ht="38.25" hidden="1">
      <c r="A26" s="87" t="s">
        <v>30</v>
      </c>
      <c r="B26" s="93" t="s">
        <v>31</v>
      </c>
      <c r="C26" s="93" t="s">
        <v>86</v>
      </c>
      <c r="D26" s="93" t="s">
        <v>87</v>
      </c>
      <c r="E26" s="93" t="s">
        <v>88</v>
      </c>
      <c r="F26" s="218">
        <v>0</v>
      </c>
      <c r="G26" s="218">
        <f>+J26</f>
        <v>1</v>
      </c>
      <c r="H26" s="123" t="s">
        <v>42</v>
      </c>
      <c r="I26" s="124" t="s">
        <v>37</v>
      </c>
      <c r="J26" s="75">
        <f>+AE26</f>
        <v>1</v>
      </c>
      <c r="K26" s="155">
        <v>0.1</v>
      </c>
      <c r="L26" s="95">
        <v>0.1</v>
      </c>
      <c r="M26" s="221">
        <f t="shared" si="0"/>
        <v>1</v>
      </c>
      <c r="N26" s="155">
        <v>0.4</v>
      </c>
      <c r="O26" s="169">
        <v>0.14000000000000001</v>
      </c>
      <c r="P26" s="158">
        <f t="shared" si="9"/>
        <v>0.35000000000000003</v>
      </c>
      <c r="Q26" s="169">
        <v>0.21</v>
      </c>
      <c r="R26" s="158">
        <f t="shared" si="16"/>
        <v>0.52499999999999991</v>
      </c>
      <c r="S26" s="169">
        <v>0.28000000000000003</v>
      </c>
      <c r="T26" s="158">
        <f t="shared" si="15"/>
        <v>0.70000000000000007</v>
      </c>
      <c r="U26" s="95">
        <v>0.4</v>
      </c>
      <c r="V26" s="221">
        <f t="shared" si="2"/>
        <v>1</v>
      </c>
      <c r="W26" s="155">
        <v>0.6</v>
      </c>
      <c r="X26" s="125">
        <v>0.49</v>
      </c>
      <c r="Y26" s="158">
        <f t="shared" si="17"/>
        <v>0.81666666666666665</v>
      </c>
      <c r="Z26" s="206">
        <v>0.6</v>
      </c>
      <c r="AA26" s="221">
        <f t="shared" si="5"/>
        <v>1</v>
      </c>
      <c r="AB26" s="155">
        <v>0.9</v>
      </c>
      <c r="AC26" s="125">
        <v>0.65</v>
      </c>
      <c r="AD26" s="156">
        <f t="shared" si="10"/>
        <v>0.72222222222222221</v>
      </c>
      <c r="AE26" s="155">
        <v>1</v>
      </c>
      <c r="AF26" s="125"/>
      <c r="AG26" s="158">
        <v>0.72219999999999995</v>
      </c>
      <c r="AH26" s="158">
        <v>0.65</v>
      </c>
      <c r="AI26" s="160">
        <f t="shared" si="6"/>
        <v>0.6</v>
      </c>
      <c r="AJ26" s="160">
        <f t="shared" si="7"/>
        <v>1</v>
      </c>
      <c r="AL26" s="163">
        <f t="shared" si="8"/>
        <v>0.4</v>
      </c>
      <c r="AM26" s="138"/>
    </row>
    <row r="27" spans="1:44" s="107" customFormat="1" ht="38.25" hidden="1">
      <c r="A27" s="87" t="s">
        <v>30</v>
      </c>
      <c r="B27" s="93" t="s">
        <v>31</v>
      </c>
      <c r="C27" s="93" t="s">
        <v>86</v>
      </c>
      <c r="D27" s="93" t="s">
        <v>89</v>
      </c>
      <c r="E27" s="93" t="s">
        <v>90</v>
      </c>
      <c r="F27" s="222">
        <v>0</v>
      </c>
      <c r="G27" s="222" t="e">
        <f>+J27+#REF!</f>
        <v>#REF!</v>
      </c>
      <c r="H27" s="123" t="s">
        <v>67</v>
      </c>
      <c r="I27" s="124" t="s">
        <v>37</v>
      </c>
      <c r="J27" s="75">
        <v>1</v>
      </c>
      <c r="K27" s="155">
        <f>+MAGNITUDES!L43+MAGNITUDES!L44</f>
        <v>0</v>
      </c>
      <c r="L27" s="95">
        <f>+MAGNITUDES!M43+MAGNITUDES!M44</f>
        <v>0</v>
      </c>
      <c r="M27" s="221" t="s">
        <v>49</v>
      </c>
      <c r="N27" s="155">
        <f>+MAGNITUDES!O43+MAGNITUDES!O44</f>
        <v>2</v>
      </c>
      <c r="O27" s="157">
        <v>0.1</v>
      </c>
      <c r="P27" s="158">
        <f>+O27/N27</f>
        <v>0.05</v>
      </c>
      <c r="Q27" s="157">
        <v>0.32</v>
      </c>
      <c r="R27" s="158">
        <f t="shared" si="16"/>
        <v>0.16</v>
      </c>
      <c r="S27" s="157">
        <v>0.57999999999999996</v>
      </c>
      <c r="T27" s="158">
        <f t="shared" si="15"/>
        <v>0.28999999999999998</v>
      </c>
      <c r="U27" s="95">
        <f>+MAGNITUDES!P43+MAGNITUDES!P44</f>
        <v>2</v>
      </c>
      <c r="V27" s="221">
        <f t="shared" si="2"/>
        <v>1</v>
      </c>
      <c r="W27" s="155">
        <f>+MAGNITUDES!R43+MAGNITUDES!P43+MAGNITUDES!R44</f>
        <v>3</v>
      </c>
      <c r="X27" s="125">
        <v>0.51</v>
      </c>
      <c r="Y27" s="158">
        <f t="shared" si="17"/>
        <v>0.17</v>
      </c>
      <c r="Z27" s="207">
        <f>+MAGNITUDES!S43+MAGNITUDES!S44+MAGNITUDES!P43</f>
        <v>3</v>
      </c>
      <c r="AA27" s="221">
        <f t="shared" si="5"/>
        <v>1</v>
      </c>
      <c r="AB27" s="155">
        <f>+MAGNITUDES!P43+MAGNITUDES!S43+MAGNITUDES!U43+MAGNITUDES!U44</f>
        <v>4</v>
      </c>
      <c r="AC27" s="125">
        <f>+MAGNITUDES!V43+MAGNITUDES!S43+MAGNITUDES!P43+MAGNITUDES!V44</f>
        <v>4</v>
      </c>
      <c r="AD27" s="156">
        <f t="shared" si="10"/>
        <v>1</v>
      </c>
      <c r="AE27" s="155">
        <f>+MAGNITUDES!Y43+MAGNITUDES!U43+MAGNITUDES!S43+MAGNITUDES!P43</f>
        <v>4</v>
      </c>
      <c r="AF27" s="125"/>
      <c r="AG27" s="158">
        <v>0.75</v>
      </c>
      <c r="AH27" s="158">
        <v>0.5625</v>
      </c>
      <c r="AI27" s="107">
        <f t="shared" si="6"/>
        <v>3</v>
      </c>
      <c r="AJ27" s="107">
        <f t="shared" si="7"/>
        <v>4</v>
      </c>
      <c r="AL27" s="164">
        <f t="shared" si="8"/>
        <v>1</v>
      </c>
      <c r="AM27" s="138"/>
    </row>
    <row r="28" spans="1:44" s="107" customFormat="1" ht="38.25" hidden="1">
      <c r="A28" s="87" t="s">
        <v>30</v>
      </c>
      <c r="B28" s="93" t="s">
        <v>31</v>
      </c>
      <c r="C28" s="93" t="s">
        <v>86</v>
      </c>
      <c r="D28" s="93" t="s">
        <v>91</v>
      </c>
      <c r="E28" s="93" t="s">
        <v>92</v>
      </c>
      <c r="F28" s="218">
        <v>0</v>
      </c>
      <c r="G28" s="218">
        <f>+J28</f>
        <v>1</v>
      </c>
      <c r="H28" s="123" t="s">
        <v>42</v>
      </c>
      <c r="I28" s="124" t="s">
        <v>37</v>
      </c>
      <c r="J28" s="75">
        <f>+AE28</f>
        <v>1</v>
      </c>
      <c r="K28" s="155">
        <v>0.1</v>
      </c>
      <c r="L28" s="95">
        <v>0.1</v>
      </c>
      <c r="M28" s="221">
        <f t="shared" si="0"/>
        <v>1</v>
      </c>
      <c r="N28" s="155">
        <v>0.4</v>
      </c>
      <c r="O28" s="169">
        <v>0.14000000000000001</v>
      </c>
      <c r="P28" s="158">
        <f t="shared" si="9"/>
        <v>0.35000000000000003</v>
      </c>
      <c r="Q28" s="157">
        <v>0.2</v>
      </c>
      <c r="R28" s="158">
        <f t="shared" si="16"/>
        <v>0.5</v>
      </c>
      <c r="S28" s="169">
        <v>0.28000000000000003</v>
      </c>
      <c r="T28" s="158">
        <f t="shared" si="15"/>
        <v>0.70000000000000007</v>
      </c>
      <c r="U28" s="95">
        <v>0.4</v>
      </c>
      <c r="V28" s="221">
        <f t="shared" si="2"/>
        <v>1</v>
      </c>
      <c r="W28" s="155">
        <v>0.6</v>
      </c>
      <c r="X28" s="125">
        <v>0.49</v>
      </c>
      <c r="Y28" s="158">
        <f t="shared" si="17"/>
        <v>0.81666666666666665</v>
      </c>
      <c r="Z28" s="206">
        <v>0.6</v>
      </c>
      <c r="AA28" s="221">
        <f t="shared" si="5"/>
        <v>1</v>
      </c>
      <c r="AB28" s="155">
        <v>0.9</v>
      </c>
      <c r="AC28" s="125">
        <v>0.65</v>
      </c>
      <c r="AD28" s="156">
        <f t="shared" si="10"/>
        <v>0.72222222222222221</v>
      </c>
      <c r="AE28" s="155">
        <v>1</v>
      </c>
      <c r="AF28" s="125"/>
      <c r="AG28" s="158">
        <v>0.72219999999999995</v>
      </c>
      <c r="AH28" s="158">
        <v>0.65</v>
      </c>
      <c r="AI28" s="160">
        <f t="shared" si="6"/>
        <v>0.6</v>
      </c>
      <c r="AJ28" s="160">
        <f t="shared" si="7"/>
        <v>1</v>
      </c>
      <c r="AL28" s="163">
        <f t="shared" si="8"/>
        <v>0.4</v>
      </c>
      <c r="AM28" s="138"/>
    </row>
    <row r="29" spans="1:44" s="107" customFormat="1" ht="38.25" hidden="1">
      <c r="A29" s="87" t="s">
        <v>30</v>
      </c>
      <c r="B29" s="93" t="s">
        <v>31</v>
      </c>
      <c r="C29" s="93" t="s">
        <v>86</v>
      </c>
      <c r="D29" s="93" t="s">
        <v>93</v>
      </c>
      <c r="E29" s="93" t="s">
        <v>94</v>
      </c>
      <c r="F29" s="218">
        <v>3</v>
      </c>
      <c r="G29" s="218">
        <f>+J29</f>
        <v>13</v>
      </c>
      <c r="H29" s="123" t="s">
        <v>42</v>
      </c>
      <c r="I29" s="124" t="s">
        <v>37</v>
      </c>
      <c r="J29" s="75">
        <f>+AE29</f>
        <v>13</v>
      </c>
      <c r="K29" s="155">
        <v>5</v>
      </c>
      <c r="L29" s="95">
        <v>7</v>
      </c>
      <c r="M29" s="221">
        <f>(L29-3)/(K29-3)</f>
        <v>2</v>
      </c>
      <c r="N29" s="155">
        <v>7</v>
      </c>
      <c r="O29" s="157">
        <v>7</v>
      </c>
      <c r="P29" s="158">
        <v>0</v>
      </c>
      <c r="Q29" s="157">
        <v>7</v>
      </c>
      <c r="R29" s="158">
        <f t="shared" si="16"/>
        <v>1</v>
      </c>
      <c r="S29" s="157">
        <v>7</v>
      </c>
      <c r="T29" s="158">
        <f t="shared" si="15"/>
        <v>1</v>
      </c>
      <c r="U29" s="95">
        <v>7</v>
      </c>
      <c r="V29" s="221">
        <f t="shared" si="2"/>
        <v>1</v>
      </c>
      <c r="W29" s="155">
        <v>12</v>
      </c>
      <c r="X29" s="125">
        <v>12</v>
      </c>
      <c r="Y29" s="158">
        <v>0.83330000000000004</v>
      </c>
      <c r="Z29" s="206">
        <v>12</v>
      </c>
      <c r="AA29" s="221">
        <f t="shared" si="5"/>
        <v>1</v>
      </c>
      <c r="AB29" s="155">
        <v>13</v>
      </c>
      <c r="AC29" s="125">
        <v>7</v>
      </c>
      <c r="AD29" s="156">
        <v>0</v>
      </c>
      <c r="AE29" s="155">
        <v>13</v>
      </c>
      <c r="AF29" s="125"/>
      <c r="AG29" s="158">
        <v>0.4</v>
      </c>
      <c r="AH29" s="158">
        <v>0.4</v>
      </c>
      <c r="AI29" s="165">
        <f t="shared" si="6"/>
        <v>12</v>
      </c>
      <c r="AJ29" s="165">
        <f t="shared" si="7"/>
        <v>13</v>
      </c>
      <c r="AK29" s="87">
        <f t="shared" si="12"/>
        <v>25</v>
      </c>
      <c r="AL29" s="173">
        <f t="shared" si="8"/>
        <v>1</v>
      </c>
      <c r="AM29" s="138"/>
      <c r="AR29" s="187"/>
    </row>
    <row r="30" spans="1:44" s="107" customFormat="1" ht="51" hidden="1">
      <c r="A30" s="87" t="s">
        <v>95</v>
      </c>
      <c r="B30" s="93" t="s">
        <v>96</v>
      </c>
      <c r="C30" s="93" t="s">
        <v>97</v>
      </c>
      <c r="D30" s="93" t="s">
        <v>182</v>
      </c>
      <c r="E30" s="93" t="s">
        <v>98</v>
      </c>
      <c r="F30" s="226">
        <v>0</v>
      </c>
      <c r="G30" s="226" t="e">
        <f>+#REF!+#REF!+J30+#REF!</f>
        <v>#REF!</v>
      </c>
      <c r="H30" s="123" t="s">
        <v>42</v>
      </c>
      <c r="I30" s="124" t="s">
        <v>37</v>
      </c>
      <c r="J30" s="209">
        <f>+AB30</f>
        <v>4.75</v>
      </c>
      <c r="K30" s="155">
        <f>+MAGNITUDES!L48+MAGNITUDES!L49+MAGNITUDES!L50</f>
        <v>0.12</v>
      </c>
      <c r="L30" s="95">
        <f>+MAGNITUDES!M48+MAGNITUDES!M49+MAGNITUDES!M50</f>
        <v>0.12</v>
      </c>
      <c r="M30" s="221">
        <f>+L30/K30</f>
        <v>1</v>
      </c>
      <c r="N30" s="155">
        <f>+MAGNITUDES!O48+MAGNITUDES!O49+MAGNITUDES!O50</f>
        <v>1.07</v>
      </c>
      <c r="O30" s="157">
        <v>0</v>
      </c>
      <c r="P30" s="158" t="s">
        <v>49</v>
      </c>
      <c r="Q30" s="157">
        <v>0</v>
      </c>
      <c r="R30" s="158" t="s">
        <v>49</v>
      </c>
      <c r="S30" s="157">
        <v>0</v>
      </c>
      <c r="T30" s="158" t="s">
        <v>49</v>
      </c>
      <c r="U30" s="95">
        <f>+MAGNITUDES!P48+MAGNITUDES!P49+MAGNITUDES!P50</f>
        <v>1.1599999999999999</v>
      </c>
      <c r="V30" s="221">
        <f>+U30/N30</f>
        <v>1.0841121495327102</v>
      </c>
      <c r="W30" s="155">
        <f>+MAGNITUDES!R47+MAGNITUDES!R48+MAGNITUDES!R49+MAGNITUDES!R50</f>
        <v>3.42</v>
      </c>
      <c r="X30" s="125">
        <v>0</v>
      </c>
      <c r="Y30" s="158" t="s">
        <v>49</v>
      </c>
      <c r="Z30" s="206">
        <f>+MAGNITUDES!S47+MAGNITUDES!S48+MAGNITUDES!S49+MAGNITUDES!S50</f>
        <v>0.55000000000000004</v>
      </c>
      <c r="AA30" s="221">
        <f>+Z30/W30</f>
        <v>0.16081871345029242</v>
      </c>
      <c r="AB30" s="155">
        <f>+MAGNITUDES!U47+MAGNITUDES!U48+MAGNITUDES!U49+MAGNITUDES!U50</f>
        <v>4.75</v>
      </c>
      <c r="AC30" s="125">
        <f>+MAGNITUDES!V47+MAGNITUDES!V48+MAGNITUDES!V49+MAGNITUDES!V50</f>
        <v>4.74</v>
      </c>
      <c r="AD30" s="156">
        <f t="shared" si="10"/>
        <v>0.99789473684210528</v>
      </c>
      <c r="AE30" s="155">
        <f>+MAGNITUDES!Y47+MAGNITUDES!Y48+MAGNITUDES!Y49+MAGNITUDES!Y50</f>
        <v>1.43</v>
      </c>
      <c r="AF30" s="125"/>
      <c r="AG30" s="158">
        <v>0</v>
      </c>
      <c r="AH30" s="158">
        <v>0</v>
      </c>
      <c r="AI30" s="165">
        <f t="shared" si="6"/>
        <v>0.55000000000000004</v>
      </c>
      <c r="AJ30" s="165">
        <f t="shared" si="7"/>
        <v>1.43</v>
      </c>
      <c r="AK30" s="87">
        <f t="shared" si="12"/>
        <v>1.98</v>
      </c>
      <c r="AL30" s="173">
        <f t="shared" si="8"/>
        <v>0.87999999999999989</v>
      </c>
      <c r="AM30" s="138"/>
    </row>
    <row r="31" spans="1:44" s="107" customFormat="1" ht="51">
      <c r="A31" s="87" t="s">
        <v>95</v>
      </c>
      <c r="B31" s="93" t="s">
        <v>96</v>
      </c>
      <c r="C31" s="93" t="s">
        <v>97</v>
      </c>
      <c r="D31" s="93" t="s">
        <v>159</v>
      </c>
      <c r="E31" s="227" t="s">
        <v>100</v>
      </c>
      <c r="F31" s="222">
        <f>15+95+1+1+0</f>
        <v>112</v>
      </c>
      <c r="G31" s="222" t="e">
        <f>+J31+#REF!+#REF!+#REF!+#REF!</f>
        <v>#REF!</v>
      </c>
      <c r="H31" s="123" t="s">
        <v>36</v>
      </c>
      <c r="I31" s="124" t="s">
        <v>37</v>
      </c>
      <c r="J31" s="75">
        <f>+L31+U31+Z31+AB31+AE31</f>
        <v>130.19999999999999</v>
      </c>
      <c r="K31" s="155">
        <f>+MAGNITUDES!L51+MAGNITUDES!L52+MAGNITUDES!L53+MAGNITUDES!L54+MAGNITUDES!L55</f>
        <v>113.2</v>
      </c>
      <c r="L31" s="95">
        <f>+MAGNITUDES!M51+MAGNITUDES!M52+MAGNITUDES!M53+MAGNITUDES!M54+MAGNITUDES!M55</f>
        <v>100.2</v>
      </c>
      <c r="M31" s="221">
        <f t="shared" si="0"/>
        <v>0.88515901060070667</v>
      </c>
      <c r="N31" s="155">
        <v>10</v>
      </c>
      <c r="O31" s="157">
        <v>5</v>
      </c>
      <c r="P31" s="158">
        <f t="shared" si="9"/>
        <v>0.5</v>
      </c>
      <c r="Q31" s="157">
        <v>8</v>
      </c>
      <c r="R31" s="158">
        <f t="shared" ref="R31" si="18">+Q31/N31</f>
        <v>0.8</v>
      </c>
      <c r="S31" s="157">
        <v>10</v>
      </c>
      <c r="T31" s="158">
        <f t="shared" si="15"/>
        <v>1</v>
      </c>
      <c r="U31" s="95">
        <v>11</v>
      </c>
      <c r="V31" s="221">
        <f t="shared" si="2"/>
        <v>1.1000000000000001</v>
      </c>
      <c r="W31" s="155">
        <v>8</v>
      </c>
      <c r="X31" s="125">
        <v>3</v>
      </c>
      <c r="Y31" s="158">
        <f>+X31/W31</f>
        <v>0.375</v>
      </c>
      <c r="Z31" s="207">
        <v>8</v>
      </c>
      <c r="AA31" s="221">
        <f t="shared" si="5"/>
        <v>1</v>
      </c>
      <c r="AB31" s="155">
        <v>8</v>
      </c>
      <c r="AC31" s="125">
        <v>2</v>
      </c>
      <c r="AD31" s="156">
        <f t="shared" si="10"/>
        <v>0.25</v>
      </c>
      <c r="AE31" s="155">
        <v>3</v>
      </c>
      <c r="AF31" s="125"/>
      <c r="AG31" s="158">
        <v>0.77780000000000005</v>
      </c>
      <c r="AH31" s="159">
        <v>0.7</v>
      </c>
      <c r="AI31" s="160">
        <f t="shared" si="6"/>
        <v>8</v>
      </c>
      <c r="AJ31" s="160">
        <f t="shared" si="7"/>
        <v>3</v>
      </c>
      <c r="AK31" s="160">
        <f t="shared" si="12"/>
        <v>11</v>
      </c>
      <c r="AL31" s="161">
        <f t="shared" si="8"/>
        <v>-5</v>
      </c>
      <c r="AM31" s="138"/>
    </row>
    <row r="32" spans="1:44" s="107" customFormat="1" ht="51" hidden="1">
      <c r="A32" s="87" t="s">
        <v>95</v>
      </c>
      <c r="B32" s="93" t="s">
        <v>96</v>
      </c>
      <c r="C32" s="93" t="s">
        <v>97</v>
      </c>
      <c r="D32" s="93" t="s">
        <v>101</v>
      </c>
      <c r="E32" s="93" t="s">
        <v>102</v>
      </c>
      <c r="F32" s="218">
        <v>0</v>
      </c>
      <c r="G32" s="218">
        <f t="shared" ref="G32:G43" si="19">+J32</f>
        <v>7</v>
      </c>
      <c r="H32" s="123" t="s">
        <v>36</v>
      </c>
      <c r="I32" s="124" t="s">
        <v>37</v>
      </c>
      <c r="J32" s="75">
        <f t="shared" ref="J32:J36" si="20">+L32+U32+Z32+AB32+AE32</f>
        <v>7</v>
      </c>
      <c r="K32" s="155">
        <v>0</v>
      </c>
      <c r="L32" s="95">
        <v>0</v>
      </c>
      <c r="M32" s="221" t="s">
        <v>49</v>
      </c>
      <c r="N32" s="155">
        <v>0</v>
      </c>
      <c r="O32" s="157">
        <v>0</v>
      </c>
      <c r="P32" s="158" t="e">
        <f t="shared" si="9"/>
        <v>#DIV/0!</v>
      </c>
      <c r="Q32" s="157">
        <v>0</v>
      </c>
      <c r="R32" s="158">
        <v>0</v>
      </c>
      <c r="S32" s="157">
        <v>0</v>
      </c>
      <c r="T32" s="158">
        <v>0</v>
      </c>
      <c r="U32" s="95">
        <v>0</v>
      </c>
      <c r="V32" s="221">
        <v>0</v>
      </c>
      <c r="W32" s="155">
        <v>3</v>
      </c>
      <c r="X32" s="125">
        <v>0</v>
      </c>
      <c r="Y32" s="158">
        <f t="shared" ref="Y32:Y37" si="21">+X32/W32</f>
        <v>0</v>
      </c>
      <c r="Z32" s="206">
        <v>3</v>
      </c>
      <c r="AA32" s="221">
        <f t="shared" si="5"/>
        <v>1</v>
      </c>
      <c r="AB32" s="155">
        <v>4</v>
      </c>
      <c r="AC32" s="125">
        <v>0</v>
      </c>
      <c r="AD32" s="156">
        <f t="shared" si="10"/>
        <v>0</v>
      </c>
      <c r="AE32" s="155">
        <v>0</v>
      </c>
      <c r="AF32" s="125"/>
      <c r="AG32" s="158">
        <v>0.42859999999999998</v>
      </c>
      <c r="AH32" s="158">
        <v>0.42859999999999998</v>
      </c>
      <c r="AI32" s="160">
        <f t="shared" si="6"/>
        <v>3</v>
      </c>
      <c r="AJ32" s="160">
        <f t="shared" si="7"/>
        <v>0</v>
      </c>
      <c r="AK32" s="160">
        <f t="shared" si="12"/>
        <v>3</v>
      </c>
      <c r="AL32" s="161">
        <f t="shared" si="8"/>
        <v>-3</v>
      </c>
      <c r="AM32" s="138"/>
    </row>
    <row r="33" spans="1:39" s="107" customFormat="1" ht="51" hidden="1">
      <c r="A33" s="87" t="s">
        <v>95</v>
      </c>
      <c r="B33" s="93" t="s">
        <v>96</v>
      </c>
      <c r="C33" s="93" t="s">
        <v>97</v>
      </c>
      <c r="D33" s="93" t="s">
        <v>103</v>
      </c>
      <c r="E33" s="93" t="s">
        <v>104</v>
      </c>
      <c r="F33" s="218">
        <v>35</v>
      </c>
      <c r="G33" s="218">
        <f t="shared" si="19"/>
        <v>416</v>
      </c>
      <c r="H33" s="123" t="s">
        <v>36</v>
      </c>
      <c r="I33" s="124" t="s">
        <v>37</v>
      </c>
      <c r="J33" s="75">
        <f t="shared" si="20"/>
        <v>416</v>
      </c>
      <c r="K33" s="155">
        <v>0</v>
      </c>
      <c r="L33" s="95">
        <v>0</v>
      </c>
      <c r="M33" s="221" t="s">
        <v>49</v>
      </c>
      <c r="N33" s="155">
        <v>112</v>
      </c>
      <c r="O33" s="157">
        <v>0</v>
      </c>
      <c r="P33" s="158">
        <f t="shared" si="9"/>
        <v>0</v>
      </c>
      <c r="Q33" s="157">
        <v>0</v>
      </c>
      <c r="R33" s="158">
        <f t="shared" ref="R33:R50" si="22">+Q33/N33</f>
        <v>0</v>
      </c>
      <c r="S33" s="157">
        <v>2</v>
      </c>
      <c r="T33" s="158">
        <f t="shared" si="15"/>
        <v>1.7857142857142856E-2</v>
      </c>
      <c r="U33" s="95">
        <v>82</v>
      </c>
      <c r="V33" s="221">
        <f t="shared" si="2"/>
        <v>0.7321428571428571</v>
      </c>
      <c r="W33" s="155">
        <v>153</v>
      </c>
      <c r="X33" s="125">
        <v>50</v>
      </c>
      <c r="Y33" s="158">
        <f t="shared" si="21"/>
        <v>0.32679738562091504</v>
      </c>
      <c r="Z33" s="206">
        <v>153</v>
      </c>
      <c r="AA33" s="221">
        <f t="shared" si="5"/>
        <v>1</v>
      </c>
      <c r="AB33" s="155">
        <v>181</v>
      </c>
      <c r="AC33" s="125">
        <v>1</v>
      </c>
      <c r="AD33" s="156">
        <f t="shared" si="10"/>
        <v>5.5248618784530384E-3</v>
      </c>
      <c r="AE33" s="155">
        <v>0</v>
      </c>
      <c r="AF33" s="125"/>
      <c r="AG33" s="158">
        <v>0.56730000000000003</v>
      </c>
      <c r="AH33" s="158">
        <v>0.56730000000000003</v>
      </c>
      <c r="AI33" s="160">
        <f t="shared" si="6"/>
        <v>153</v>
      </c>
      <c r="AJ33" s="160">
        <f t="shared" si="7"/>
        <v>0</v>
      </c>
      <c r="AK33" s="160">
        <f t="shared" si="12"/>
        <v>153</v>
      </c>
      <c r="AL33" s="161">
        <f t="shared" si="8"/>
        <v>-153</v>
      </c>
      <c r="AM33" s="138"/>
    </row>
    <row r="34" spans="1:39" s="107" customFormat="1" ht="51" hidden="1">
      <c r="A34" s="87" t="s">
        <v>95</v>
      </c>
      <c r="B34" s="93" t="s">
        <v>96</v>
      </c>
      <c r="C34" s="93" t="s">
        <v>97</v>
      </c>
      <c r="D34" s="93" t="s">
        <v>186</v>
      </c>
      <c r="E34" s="93" t="s">
        <v>105</v>
      </c>
      <c r="F34" s="218">
        <v>0</v>
      </c>
      <c r="G34" s="218">
        <f t="shared" si="19"/>
        <v>117</v>
      </c>
      <c r="H34" s="123" t="s">
        <v>36</v>
      </c>
      <c r="I34" s="124" t="s">
        <v>37</v>
      </c>
      <c r="J34" s="75">
        <f t="shared" si="20"/>
        <v>117</v>
      </c>
      <c r="K34" s="155">
        <v>1</v>
      </c>
      <c r="L34" s="95">
        <v>2</v>
      </c>
      <c r="M34" s="221">
        <f t="shared" si="0"/>
        <v>2</v>
      </c>
      <c r="N34" s="155">
        <v>36</v>
      </c>
      <c r="O34" s="157">
        <v>0</v>
      </c>
      <c r="P34" s="158">
        <f t="shared" si="9"/>
        <v>0</v>
      </c>
      <c r="Q34" s="157">
        <v>0</v>
      </c>
      <c r="R34" s="158">
        <f t="shared" si="22"/>
        <v>0</v>
      </c>
      <c r="S34" s="157">
        <v>6</v>
      </c>
      <c r="T34" s="158">
        <f t="shared" si="15"/>
        <v>0.16666666666666666</v>
      </c>
      <c r="U34" s="95">
        <v>36</v>
      </c>
      <c r="V34" s="221">
        <f t="shared" si="2"/>
        <v>1</v>
      </c>
      <c r="W34" s="155">
        <v>41</v>
      </c>
      <c r="X34" s="125">
        <v>22</v>
      </c>
      <c r="Y34" s="158">
        <f t="shared" si="21"/>
        <v>0.53658536585365857</v>
      </c>
      <c r="Z34" s="206">
        <v>41</v>
      </c>
      <c r="AA34" s="221">
        <f t="shared" si="5"/>
        <v>1</v>
      </c>
      <c r="AB34" s="155">
        <v>38</v>
      </c>
      <c r="AC34" s="125">
        <v>7</v>
      </c>
      <c r="AD34" s="156">
        <f t="shared" si="10"/>
        <v>0.18421052631578946</v>
      </c>
      <c r="AE34" s="155">
        <v>0</v>
      </c>
      <c r="AF34" s="125"/>
      <c r="AG34" s="158">
        <v>0.73499999999999999</v>
      </c>
      <c r="AH34" s="158">
        <v>0.73499999999999999</v>
      </c>
      <c r="AI34" s="160">
        <f t="shared" si="6"/>
        <v>41</v>
      </c>
      <c r="AJ34" s="160">
        <f t="shared" si="7"/>
        <v>0</v>
      </c>
      <c r="AK34" s="160">
        <f t="shared" si="12"/>
        <v>41</v>
      </c>
      <c r="AL34" s="161">
        <f t="shared" si="8"/>
        <v>-41</v>
      </c>
      <c r="AM34" s="138"/>
    </row>
    <row r="35" spans="1:39" s="107" customFormat="1" ht="38.25" hidden="1">
      <c r="A35" s="87" t="s">
        <v>95</v>
      </c>
      <c r="B35" s="93" t="s">
        <v>96</v>
      </c>
      <c r="C35" s="93" t="s">
        <v>106</v>
      </c>
      <c r="D35" s="93" t="s">
        <v>107</v>
      </c>
      <c r="E35" s="93" t="s">
        <v>108</v>
      </c>
      <c r="F35" s="218">
        <v>0</v>
      </c>
      <c r="G35" s="218">
        <f t="shared" si="19"/>
        <v>1400</v>
      </c>
      <c r="H35" s="123" t="s">
        <v>36</v>
      </c>
      <c r="I35" s="124" t="s">
        <v>37</v>
      </c>
      <c r="J35" s="75">
        <f t="shared" si="20"/>
        <v>1400</v>
      </c>
      <c r="K35" s="155">
        <v>36</v>
      </c>
      <c r="L35" s="95">
        <v>36</v>
      </c>
      <c r="M35" s="221">
        <f t="shared" si="0"/>
        <v>1</v>
      </c>
      <c r="N35" s="155">
        <v>391</v>
      </c>
      <c r="O35" s="157">
        <v>101</v>
      </c>
      <c r="P35" s="158">
        <f t="shared" si="9"/>
        <v>0.25831202046035806</v>
      </c>
      <c r="Q35" s="169">
        <v>205.25</v>
      </c>
      <c r="R35" s="158">
        <f t="shared" si="22"/>
        <v>0.52493606138107418</v>
      </c>
      <c r="S35" s="169">
        <v>249.24</v>
      </c>
      <c r="T35" s="158">
        <f t="shared" si="15"/>
        <v>0.63744245524296672</v>
      </c>
      <c r="U35" s="95">
        <v>374.5</v>
      </c>
      <c r="V35" s="221">
        <f t="shared" si="2"/>
        <v>0.9578005115089514</v>
      </c>
      <c r="W35" s="155">
        <v>541.5</v>
      </c>
      <c r="X35" s="125">
        <v>328.69</v>
      </c>
      <c r="Y35" s="158">
        <f t="shared" si="21"/>
        <v>0.6069990766389658</v>
      </c>
      <c r="Z35" s="206">
        <v>588.21</v>
      </c>
      <c r="AA35" s="221">
        <f t="shared" si="5"/>
        <v>1.0862603878116344</v>
      </c>
      <c r="AB35" s="167">
        <v>400.29</v>
      </c>
      <c r="AC35" s="125">
        <v>96.55</v>
      </c>
      <c r="AD35" s="156">
        <f t="shared" si="10"/>
        <v>0.24120012990581827</v>
      </c>
      <c r="AE35" s="155">
        <v>1</v>
      </c>
      <c r="AF35" s="125"/>
      <c r="AG35" s="158">
        <v>0.78290000000000004</v>
      </c>
      <c r="AH35" s="158">
        <v>0.7823</v>
      </c>
      <c r="AI35" s="160">
        <f t="shared" si="6"/>
        <v>588.21</v>
      </c>
      <c r="AJ35" s="160">
        <f t="shared" si="7"/>
        <v>1</v>
      </c>
      <c r="AK35" s="160">
        <f t="shared" si="12"/>
        <v>589.21</v>
      </c>
      <c r="AL35" s="161">
        <f t="shared" si="8"/>
        <v>-587.21</v>
      </c>
      <c r="AM35" s="138"/>
    </row>
    <row r="36" spans="1:39" s="107" customFormat="1" ht="38.25" hidden="1">
      <c r="A36" s="87" t="s">
        <v>95</v>
      </c>
      <c r="B36" s="93" t="s">
        <v>96</v>
      </c>
      <c r="C36" s="93" t="s">
        <v>106</v>
      </c>
      <c r="D36" s="93" t="s">
        <v>109</v>
      </c>
      <c r="E36" s="93" t="s">
        <v>110</v>
      </c>
      <c r="F36" s="218">
        <v>0</v>
      </c>
      <c r="G36" s="218">
        <f t="shared" si="19"/>
        <v>1</v>
      </c>
      <c r="H36" s="123" t="s">
        <v>36</v>
      </c>
      <c r="I36" s="124" t="s">
        <v>37</v>
      </c>
      <c r="J36" s="75">
        <f t="shared" si="20"/>
        <v>1</v>
      </c>
      <c r="K36" s="155">
        <v>0.2</v>
      </c>
      <c r="L36" s="95">
        <v>0.2</v>
      </c>
      <c r="M36" s="221">
        <f t="shared" si="0"/>
        <v>1</v>
      </c>
      <c r="N36" s="155">
        <v>0.4</v>
      </c>
      <c r="O36" s="169">
        <v>0.09</v>
      </c>
      <c r="P36" s="158">
        <f t="shared" si="9"/>
        <v>0.22499999999999998</v>
      </c>
      <c r="Q36" s="169">
        <v>0.21</v>
      </c>
      <c r="R36" s="158">
        <f t="shared" si="22"/>
        <v>0.52499999999999991</v>
      </c>
      <c r="S36" s="169">
        <v>0.34</v>
      </c>
      <c r="T36" s="158">
        <f t="shared" si="15"/>
        <v>0.85</v>
      </c>
      <c r="U36" s="95">
        <v>0.4</v>
      </c>
      <c r="V36" s="221">
        <f t="shared" si="2"/>
        <v>1</v>
      </c>
      <c r="W36" s="167">
        <v>0.25</v>
      </c>
      <c r="X36" s="125">
        <v>0.15</v>
      </c>
      <c r="Y36" s="158">
        <f t="shared" si="21"/>
        <v>0.6</v>
      </c>
      <c r="Z36" s="206">
        <v>0.25</v>
      </c>
      <c r="AA36" s="221">
        <f t="shared" si="5"/>
        <v>1</v>
      </c>
      <c r="AB36" s="167">
        <v>0.15</v>
      </c>
      <c r="AC36" s="125">
        <v>0.03</v>
      </c>
      <c r="AD36" s="156">
        <f t="shared" si="10"/>
        <v>0.2</v>
      </c>
      <c r="AE36" s="155">
        <v>0</v>
      </c>
      <c r="AF36" s="125"/>
      <c r="AG36" s="158">
        <v>0.88</v>
      </c>
      <c r="AH36" s="158">
        <v>0.88</v>
      </c>
      <c r="AI36" s="160">
        <f t="shared" si="6"/>
        <v>0.25</v>
      </c>
      <c r="AJ36" s="160">
        <f t="shared" si="7"/>
        <v>0</v>
      </c>
      <c r="AK36" s="160">
        <f t="shared" si="12"/>
        <v>0.25</v>
      </c>
      <c r="AL36" s="161">
        <f t="shared" si="8"/>
        <v>-0.25</v>
      </c>
      <c r="AM36" s="138"/>
    </row>
    <row r="37" spans="1:39" s="107" customFormat="1" ht="51" hidden="1">
      <c r="A37" s="87" t="s">
        <v>111</v>
      </c>
      <c r="B37" s="93" t="s">
        <v>112</v>
      </c>
      <c r="C37" s="93" t="s">
        <v>113</v>
      </c>
      <c r="D37" s="93" t="s">
        <v>114</v>
      </c>
      <c r="E37" s="93" t="s">
        <v>115</v>
      </c>
      <c r="F37" s="218">
        <v>0</v>
      </c>
      <c r="G37" s="218">
        <f t="shared" si="19"/>
        <v>3100</v>
      </c>
      <c r="H37" s="123" t="s">
        <v>36</v>
      </c>
      <c r="I37" s="124" t="s">
        <v>37</v>
      </c>
      <c r="J37" s="75">
        <f>+L37+U37+W37+AB37+AE37</f>
        <v>3100</v>
      </c>
      <c r="K37" s="155">
        <v>596</v>
      </c>
      <c r="L37" s="95">
        <v>596</v>
      </c>
      <c r="M37" s="221">
        <f t="shared" si="0"/>
        <v>1</v>
      </c>
      <c r="N37" s="155">
        <v>755</v>
      </c>
      <c r="O37" s="157">
        <v>251</v>
      </c>
      <c r="P37" s="158">
        <f t="shared" si="9"/>
        <v>0.33245033112582784</v>
      </c>
      <c r="Q37" s="157">
        <v>258</v>
      </c>
      <c r="R37" s="158">
        <f t="shared" si="22"/>
        <v>0.34172185430463575</v>
      </c>
      <c r="S37" s="157">
        <v>414</v>
      </c>
      <c r="T37" s="158">
        <f t="shared" si="15"/>
        <v>0.54834437086092713</v>
      </c>
      <c r="U37" s="95">
        <v>755</v>
      </c>
      <c r="V37" s="221">
        <f t="shared" si="2"/>
        <v>1</v>
      </c>
      <c r="W37" s="155">
        <v>856</v>
      </c>
      <c r="X37" s="125">
        <v>348</v>
      </c>
      <c r="Y37" s="158">
        <f t="shared" si="21"/>
        <v>0.40654205607476634</v>
      </c>
      <c r="Z37" s="206">
        <v>856</v>
      </c>
      <c r="AA37" s="221">
        <f t="shared" si="5"/>
        <v>1</v>
      </c>
      <c r="AB37" s="155">
        <v>866</v>
      </c>
      <c r="AC37" s="125">
        <v>464</v>
      </c>
      <c r="AD37" s="156">
        <f t="shared" si="10"/>
        <v>0.53579676674364896</v>
      </c>
      <c r="AE37" s="155">
        <v>27</v>
      </c>
      <c r="AF37" s="125"/>
      <c r="AG37" s="158">
        <v>0.86919999999999997</v>
      </c>
      <c r="AH37" s="158">
        <v>0.86160000000000003</v>
      </c>
      <c r="AI37" s="160">
        <f t="shared" si="6"/>
        <v>856</v>
      </c>
      <c r="AJ37" s="160">
        <f t="shared" si="7"/>
        <v>27</v>
      </c>
      <c r="AK37" s="160">
        <f t="shared" si="12"/>
        <v>883</v>
      </c>
      <c r="AL37" s="161">
        <f t="shared" si="8"/>
        <v>-829</v>
      </c>
      <c r="AM37" s="138"/>
    </row>
    <row r="38" spans="1:39" s="107" customFormat="1" ht="38.25" hidden="1">
      <c r="A38" s="87" t="s">
        <v>111</v>
      </c>
      <c r="B38" s="93" t="s">
        <v>112</v>
      </c>
      <c r="C38" s="93" t="s">
        <v>117</v>
      </c>
      <c r="D38" s="93" t="s">
        <v>118</v>
      </c>
      <c r="E38" s="93" t="s">
        <v>119</v>
      </c>
      <c r="F38" s="218">
        <v>0</v>
      </c>
      <c r="G38" s="218">
        <f t="shared" si="19"/>
        <v>1</v>
      </c>
      <c r="H38" s="123" t="s">
        <v>36</v>
      </c>
      <c r="I38" s="124" t="s">
        <v>37</v>
      </c>
      <c r="J38" s="75">
        <f>+L38+U38+Z38+AB38+AE38</f>
        <v>1</v>
      </c>
      <c r="K38" s="155">
        <v>0.1</v>
      </c>
      <c r="L38" s="95">
        <v>0.1</v>
      </c>
      <c r="M38" s="221">
        <f t="shared" si="0"/>
        <v>1</v>
      </c>
      <c r="N38" s="155">
        <v>0.3</v>
      </c>
      <c r="O38" s="169">
        <v>0.05</v>
      </c>
      <c r="P38" s="158">
        <f t="shared" si="9"/>
        <v>0.16666666666666669</v>
      </c>
      <c r="Q38" s="169">
        <v>0.09</v>
      </c>
      <c r="R38" s="158">
        <f t="shared" si="22"/>
        <v>0.3</v>
      </c>
      <c r="S38" s="169">
        <v>0.15</v>
      </c>
      <c r="T38" s="158">
        <f t="shared" si="15"/>
        <v>0.5</v>
      </c>
      <c r="U38" s="95">
        <v>0.3</v>
      </c>
      <c r="V38" s="221">
        <f t="shared" si="2"/>
        <v>1</v>
      </c>
      <c r="W38" s="155">
        <v>0.3</v>
      </c>
      <c r="X38" s="125">
        <v>0.12</v>
      </c>
      <c r="Y38" s="158">
        <f>+X38/W38</f>
        <v>0.4</v>
      </c>
      <c r="Z38" s="206">
        <v>0.3</v>
      </c>
      <c r="AA38" s="221">
        <f t="shared" si="5"/>
        <v>1</v>
      </c>
      <c r="AB38" s="167">
        <v>0.25</v>
      </c>
      <c r="AC38" s="125">
        <v>0.05</v>
      </c>
      <c r="AD38" s="156">
        <f t="shared" si="10"/>
        <v>0.2</v>
      </c>
      <c r="AE38" s="167">
        <v>0.05</v>
      </c>
      <c r="AF38" s="125"/>
      <c r="AG38" s="158">
        <v>0.78949999999999998</v>
      </c>
      <c r="AH38" s="158">
        <v>0.75</v>
      </c>
      <c r="AI38" s="160">
        <f t="shared" si="6"/>
        <v>0.3</v>
      </c>
      <c r="AJ38" s="160">
        <f t="shared" si="7"/>
        <v>0.05</v>
      </c>
      <c r="AK38" s="160">
        <f t="shared" si="12"/>
        <v>0.35</v>
      </c>
      <c r="AL38" s="161">
        <f t="shared" si="8"/>
        <v>-0.25</v>
      </c>
      <c r="AM38" s="138"/>
    </row>
    <row r="39" spans="1:39" s="107" customFormat="1" ht="38.25" hidden="1">
      <c r="A39" s="87" t="s">
        <v>111</v>
      </c>
      <c r="B39" s="93" t="s">
        <v>112</v>
      </c>
      <c r="C39" s="93" t="s">
        <v>117</v>
      </c>
      <c r="D39" s="93" t="s">
        <v>120</v>
      </c>
      <c r="E39" s="93" t="s">
        <v>121</v>
      </c>
      <c r="F39" s="218">
        <v>0</v>
      </c>
      <c r="G39" s="218">
        <f t="shared" si="19"/>
        <v>1</v>
      </c>
      <c r="H39" s="123" t="s">
        <v>36</v>
      </c>
      <c r="I39" s="124" t="s">
        <v>37</v>
      </c>
      <c r="J39" s="75">
        <f>+L39+U39+Z39+AB39+AE39</f>
        <v>1</v>
      </c>
      <c r="K39" s="155">
        <v>0.2</v>
      </c>
      <c r="L39" s="95">
        <v>0.2</v>
      </c>
      <c r="M39" s="221">
        <f t="shared" si="0"/>
        <v>1</v>
      </c>
      <c r="N39" s="155">
        <v>0.3</v>
      </c>
      <c r="O39" s="169">
        <v>0.02</v>
      </c>
      <c r="P39" s="158">
        <f t="shared" si="9"/>
        <v>6.6666666666666666E-2</v>
      </c>
      <c r="Q39" s="169">
        <v>0.05</v>
      </c>
      <c r="R39" s="158">
        <f t="shared" si="22"/>
        <v>0.16666666666666669</v>
      </c>
      <c r="S39" s="169">
        <v>0.16</v>
      </c>
      <c r="T39" s="158">
        <f t="shared" si="15"/>
        <v>0.53333333333333333</v>
      </c>
      <c r="U39" s="95">
        <v>0.3</v>
      </c>
      <c r="V39" s="221">
        <f t="shared" si="2"/>
        <v>1</v>
      </c>
      <c r="W39" s="167">
        <v>0.25</v>
      </c>
      <c r="X39" s="125">
        <v>0.12</v>
      </c>
      <c r="Y39" s="158">
        <f>+X39/W39</f>
        <v>0.48</v>
      </c>
      <c r="Z39" s="206">
        <v>0.25</v>
      </c>
      <c r="AA39" s="221">
        <f t="shared" si="5"/>
        <v>1</v>
      </c>
      <c r="AB39" s="167">
        <v>0.2</v>
      </c>
      <c r="AC39" s="125">
        <v>0.03</v>
      </c>
      <c r="AD39" s="156">
        <f t="shared" si="10"/>
        <v>0.15</v>
      </c>
      <c r="AE39" s="167">
        <v>0.05</v>
      </c>
      <c r="AF39" s="125"/>
      <c r="AG39" s="158">
        <v>0.82110000000000005</v>
      </c>
      <c r="AH39" s="158">
        <v>0.78</v>
      </c>
      <c r="AI39" s="160">
        <f t="shared" si="6"/>
        <v>0.25</v>
      </c>
      <c r="AJ39" s="160">
        <f t="shared" si="7"/>
        <v>0.05</v>
      </c>
      <c r="AK39" s="160">
        <f t="shared" si="12"/>
        <v>0.3</v>
      </c>
      <c r="AL39" s="161">
        <f t="shared" si="8"/>
        <v>-0.2</v>
      </c>
      <c r="AM39" s="138"/>
    </row>
    <row r="40" spans="1:39" s="107" customFormat="1" ht="66" hidden="1" customHeight="1">
      <c r="A40" s="87" t="s">
        <v>111</v>
      </c>
      <c r="B40" s="93" t="s">
        <v>112</v>
      </c>
      <c r="C40" s="93" t="s">
        <v>117</v>
      </c>
      <c r="D40" s="93" t="s">
        <v>122</v>
      </c>
      <c r="E40" s="93" t="s">
        <v>123</v>
      </c>
      <c r="F40" s="218">
        <v>0</v>
      </c>
      <c r="G40" s="218">
        <f t="shared" si="19"/>
        <v>16</v>
      </c>
      <c r="H40" s="123" t="s">
        <v>36</v>
      </c>
      <c r="I40" s="124" t="s">
        <v>37</v>
      </c>
      <c r="J40" s="75">
        <f>+L40+U40+Z40+AB40+AE40</f>
        <v>16</v>
      </c>
      <c r="K40" s="155">
        <v>1</v>
      </c>
      <c r="L40" s="95">
        <v>2</v>
      </c>
      <c r="M40" s="221">
        <f t="shared" si="0"/>
        <v>2</v>
      </c>
      <c r="N40" s="155">
        <v>5</v>
      </c>
      <c r="O40" s="157">
        <v>0</v>
      </c>
      <c r="P40" s="158">
        <f t="shared" si="9"/>
        <v>0</v>
      </c>
      <c r="Q40" s="157">
        <v>0</v>
      </c>
      <c r="R40" s="158">
        <f t="shared" si="22"/>
        <v>0</v>
      </c>
      <c r="S40" s="157">
        <v>0</v>
      </c>
      <c r="T40" s="158">
        <f t="shared" si="15"/>
        <v>0</v>
      </c>
      <c r="U40" s="95">
        <v>5</v>
      </c>
      <c r="V40" s="221">
        <f t="shared" si="2"/>
        <v>1</v>
      </c>
      <c r="W40" s="174">
        <v>6</v>
      </c>
      <c r="X40" s="125">
        <v>0</v>
      </c>
      <c r="Y40" s="158">
        <v>0</v>
      </c>
      <c r="Z40" s="170">
        <v>6</v>
      </c>
      <c r="AA40" s="221">
        <f t="shared" si="5"/>
        <v>1</v>
      </c>
      <c r="AB40" s="174">
        <v>2</v>
      </c>
      <c r="AC40" s="190">
        <v>0</v>
      </c>
      <c r="AD40" s="156">
        <f t="shared" si="10"/>
        <v>0</v>
      </c>
      <c r="AE40" s="155">
        <v>1</v>
      </c>
      <c r="AF40" s="125"/>
      <c r="AG40" s="158">
        <v>0.86670000000000003</v>
      </c>
      <c r="AH40" s="158">
        <v>0.8125</v>
      </c>
      <c r="AI40" s="160">
        <f t="shared" si="6"/>
        <v>6</v>
      </c>
      <c r="AJ40" s="160">
        <f t="shared" si="7"/>
        <v>1</v>
      </c>
      <c r="AK40" s="160">
        <f t="shared" si="12"/>
        <v>7</v>
      </c>
      <c r="AL40" s="161">
        <f t="shared" si="8"/>
        <v>-5</v>
      </c>
      <c r="AM40" s="138"/>
    </row>
    <row r="41" spans="1:39" s="107" customFormat="1" ht="63.75" hidden="1">
      <c r="A41" s="87" t="s">
        <v>111</v>
      </c>
      <c r="B41" s="93" t="s">
        <v>112</v>
      </c>
      <c r="C41" s="93" t="s">
        <v>117</v>
      </c>
      <c r="D41" s="93" t="s">
        <v>124</v>
      </c>
      <c r="E41" s="93" t="s">
        <v>125</v>
      </c>
      <c r="F41" s="218">
        <v>0</v>
      </c>
      <c r="G41" s="218">
        <f t="shared" si="19"/>
        <v>60</v>
      </c>
      <c r="H41" s="123" t="s">
        <v>36</v>
      </c>
      <c r="I41" s="124" t="s">
        <v>37</v>
      </c>
      <c r="J41" s="75">
        <f>+L41+U41+Z41+AB41+AE41</f>
        <v>60</v>
      </c>
      <c r="K41" s="155">
        <v>5</v>
      </c>
      <c r="L41" s="95">
        <v>6</v>
      </c>
      <c r="M41" s="221">
        <f t="shared" si="0"/>
        <v>1.2</v>
      </c>
      <c r="N41" s="155">
        <v>16</v>
      </c>
      <c r="O41" s="157">
        <v>0</v>
      </c>
      <c r="P41" s="158">
        <f t="shared" si="9"/>
        <v>0</v>
      </c>
      <c r="Q41" s="157">
        <v>0</v>
      </c>
      <c r="R41" s="158">
        <f t="shared" si="22"/>
        <v>0</v>
      </c>
      <c r="S41" s="157">
        <v>4</v>
      </c>
      <c r="T41" s="158">
        <f t="shared" si="15"/>
        <v>0.25</v>
      </c>
      <c r="U41" s="95">
        <v>16</v>
      </c>
      <c r="V41" s="221">
        <f t="shared" si="2"/>
        <v>1</v>
      </c>
      <c r="W41" s="174">
        <v>20</v>
      </c>
      <c r="X41" s="125">
        <v>4</v>
      </c>
      <c r="Y41" s="158">
        <f>+X41/W41</f>
        <v>0.2</v>
      </c>
      <c r="Z41" s="170">
        <v>20</v>
      </c>
      <c r="AA41" s="221">
        <f t="shared" si="5"/>
        <v>1</v>
      </c>
      <c r="AB41" s="174">
        <v>16</v>
      </c>
      <c r="AC41" s="190">
        <v>0</v>
      </c>
      <c r="AD41" s="156">
        <f t="shared" si="10"/>
        <v>0</v>
      </c>
      <c r="AE41" s="155">
        <v>2</v>
      </c>
      <c r="AF41" s="125"/>
      <c r="AG41" s="158">
        <v>0.72409999999999997</v>
      </c>
      <c r="AH41" s="158">
        <v>0.7</v>
      </c>
      <c r="AI41" s="160">
        <f t="shared" si="6"/>
        <v>20</v>
      </c>
      <c r="AJ41" s="160">
        <f t="shared" si="7"/>
        <v>2</v>
      </c>
      <c r="AK41" s="160">
        <f t="shared" si="12"/>
        <v>22</v>
      </c>
      <c r="AL41" s="161">
        <f t="shared" si="8"/>
        <v>-18</v>
      </c>
      <c r="AM41" s="138"/>
    </row>
    <row r="42" spans="1:39" s="107" customFormat="1" ht="60.75" hidden="1" customHeight="1">
      <c r="A42" s="87" t="s">
        <v>111</v>
      </c>
      <c r="B42" s="93" t="s">
        <v>112</v>
      </c>
      <c r="C42" s="93" t="s">
        <v>126</v>
      </c>
      <c r="D42" s="93" t="s">
        <v>127</v>
      </c>
      <c r="E42" s="93" t="s">
        <v>128</v>
      </c>
      <c r="F42" s="218">
        <v>0</v>
      </c>
      <c r="G42" s="218">
        <f t="shared" si="19"/>
        <v>10</v>
      </c>
      <c r="H42" s="123" t="s">
        <v>42</v>
      </c>
      <c r="I42" s="124" t="s">
        <v>37</v>
      </c>
      <c r="J42" s="75">
        <f>+AE42</f>
        <v>10</v>
      </c>
      <c r="K42" s="155">
        <v>1</v>
      </c>
      <c r="L42" s="95">
        <v>1</v>
      </c>
      <c r="M42" s="221">
        <f t="shared" si="0"/>
        <v>1</v>
      </c>
      <c r="N42" s="155">
        <v>4</v>
      </c>
      <c r="O42" s="157">
        <v>1</v>
      </c>
      <c r="P42" s="158">
        <f t="shared" si="9"/>
        <v>0.25</v>
      </c>
      <c r="Q42" s="157">
        <v>3</v>
      </c>
      <c r="R42" s="158">
        <f t="shared" si="22"/>
        <v>0.75</v>
      </c>
      <c r="S42" s="157">
        <v>3</v>
      </c>
      <c r="T42" s="158">
        <f t="shared" si="15"/>
        <v>0.75</v>
      </c>
      <c r="U42" s="95">
        <v>4</v>
      </c>
      <c r="V42" s="221">
        <f t="shared" si="2"/>
        <v>1</v>
      </c>
      <c r="W42" s="174">
        <v>7</v>
      </c>
      <c r="X42" s="125">
        <v>7</v>
      </c>
      <c r="Y42" s="158">
        <f>(X42-U42)/(W42-U42)</f>
        <v>1</v>
      </c>
      <c r="Z42" s="170">
        <v>7</v>
      </c>
      <c r="AA42" s="221">
        <f t="shared" si="5"/>
        <v>1</v>
      </c>
      <c r="AB42" s="174">
        <v>9</v>
      </c>
      <c r="AC42" s="190">
        <v>7</v>
      </c>
      <c r="AD42" s="156">
        <f t="shared" si="10"/>
        <v>0.77777777777777779</v>
      </c>
      <c r="AE42" s="155">
        <v>10</v>
      </c>
      <c r="AF42" s="125"/>
      <c r="AG42" s="158">
        <v>0.77780000000000005</v>
      </c>
      <c r="AH42" s="158">
        <v>0.7</v>
      </c>
      <c r="AI42" s="160">
        <f t="shared" si="6"/>
        <v>7</v>
      </c>
      <c r="AJ42" s="160">
        <f t="shared" si="7"/>
        <v>10</v>
      </c>
      <c r="AL42" s="163">
        <f t="shared" si="8"/>
        <v>3</v>
      </c>
      <c r="AM42" s="138"/>
    </row>
    <row r="43" spans="1:39" s="107" customFormat="1" ht="51" hidden="1">
      <c r="A43" s="87" t="s">
        <v>111</v>
      </c>
      <c r="B43" s="93" t="s">
        <v>112</v>
      </c>
      <c r="C43" s="93" t="s">
        <v>126</v>
      </c>
      <c r="D43" s="93" t="s">
        <v>129</v>
      </c>
      <c r="E43" s="93" t="s">
        <v>130</v>
      </c>
      <c r="F43" s="218">
        <v>0</v>
      </c>
      <c r="G43" s="218">
        <f t="shared" si="19"/>
        <v>9</v>
      </c>
      <c r="H43" s="123" t="s">
        <v>67</v>
      </c>
      <c r="I43" s="124" t="s">
        <v>37</v>
      </c>
      <c r="J43" s="75">
        <v>9</v>
      </c>
      <c r="K43" s="155">
        <v>7</v>
      </c>
      <c r="L43" s="95">
        <v>8</v>
      </c>
      <c r="M43" s="221">
        <f t="shared" si="0"/>
        <v>1.1428571428571428</v>
      </c>
      <c r="N43" s="155">
        <v>9</v>
      </c>
      <c r="O43" s="157">
        <v>0</v>
      </c>
      <c r="P43" s="158">
        <f>+O43/N43</f>
        <v>0</v>
      </c>
      <c r="Q43" s="157">
        <v>9</v>
      </c>
      <c r="R43" s="158">
        <f t="shared" si="22"/>
        <v>1</v>
      </c>
      <c r="S43" s="157">
        <v>9</v>
      </c>
      <c r="T43" s="158">
        <f t="shared" si="15"/>
        <v>1</v>
      </c>
      <c r="U43" s="95">
        <v>9</v>
      </c>
      <c r="V43" s="221">
        <f t="shared" si="2"/>
        <v>1</v>
      </c>
      <c r="W43" s="174">
        <v>9</v>
      </c>
      <c r="X43" s="125">
        <v>9</v>
      </c>
      <c r="Y43" s="158">
        <f t="shared" ref="Y43:Y49" si="23">+X43/W43</f>
        <v>1</v>
      </c>
      <c r="Z43" s="170">
        <v>9</v>
      </c>
      <c r="AA43" s="221">
        <f t="shared" si="5"/>
        <v>1</v>
      </c>
      <c r="AB43" s="174">
        <v>9</v>
      </c>
      <c r="AC43" s="190">
        <v>9</v>
      </c>
      <c r="AD43" s="156">
        <f t="shared" si="10"/>
        <v>1</v>
      </c>
      <c r="AE43" s="155">
        <v>9</v>
      </c>
      <c r="AF43" s="125"/>
      <c r="AG43" s="158">
        <v>1.0294000000000001</v>
      </c>
      <c r="AH43" s="158">
        <v>0.81399999999999995</v>
      </c>
      <c r="AI43" s="107">
        <f t="shared" si="6"/>
        <v>9</v>
      </c>
      <c r="AJ43" s="107">
        <f t="shared" si="7"/>
        <v>9</v>
      </c>
      <c r="AL43" s="164">
        <f t="shared" si="8"/>
        <v>0</v>
      </c>
      <c r="AM43" s="138"/>
    </row>
    <row r="44" spans="1:39" s="107" customFormat="1" ht="51" hidden="1">
      <c r="A44" s="87" t="s">
        <v>111</v>
      </c>
      <c r="B44" s="93" t="s">
        <v>112</v>
      </c>
      <c r="C44" s="93" t="s">
        <v>126</v>
      </c>
      <c r="D44" s="93" t="s">
        <v>131</v>
      </c>
      <c r="E44" s="223" t="s">
        <v>132</v>
      </c>
      <c r="F44" s="222">
        <v>27093</v>
      </c>
      <c r="G44" s="222">
        <f>+J44+J45+J46+J47+J48</f>
        <v>151951</v>
      </c>
      <c r="H44" s="123" t="s">
        <v>36</v>
      </c>
      <c r="I44" s="124" t="s">
        <v>37</v>
      </c>
      <c r="J44" s="75">
        <f t="shared" ref="J44:J49" si="24">+L44+U44+Z44+AB44+AE44</f>
        <v>84</v>
      </c>
      <c r="K44" s="155">
        <v>2</v>
      </c>
      <c r="L44" s="95">
        <v>2</v>
      </c>
      <c r="M44" s="221">
        <f t="shared" si="0"/>
        <v>1</v>
      </c>
      <c r="N44" s="155">
        <v>27</v>
      </c>
      <c r="O44" s="157">
        <v>0</v>
      </c>
      <c r="P44" s="158">
        <f t="shared" si="9"/>
        <v>0</v>
      </c>
      <c r="Q44" s="157">
        <v>13</v>
      </c>
      <c r="R44" s="158">
        <f t="shared" si="22"/>
        <v>0.48148148148148145</v>
      </c>
      <c r="S44" s="157">
        <v>22</v>
      </c>
      <c r="T44" s="158">
        <f t="shared" si="15"/>
        <v>0.81481481481481477</v>
      </c>
      <c r="U44" s="95">
        <v>27</v>
      </c>
      <c r="V44" s="221">
        <f t="shared" si="2"/>
        <v>1</v>
      </c>
      <c r="W44" s="174">
        <v>31</v>
      </c>
      <c r="X44" s="125">
        <v>6</v>
      </c>
      <c r="Y44" s="158">
        <f t="shared" si="23"/>
        <v>0.19354838709677419</v>
      </c>
      <c r="Z44" s="170">
        <v>31</v>
      </c>
      <c r="AA44" s="221">
        <f t="shared" si="5"/>
        <v>1</v>
      </c>
      <c r="AB44" s="174">
        <v>22</v>
      </c>
      <c r="AC44" s="190">
        <v>0</v>
      </c>
      <c r="AD44" s="156">
        <f t="shared" si="10"/>
        <v>0</v>
      </c>
      <c r="AE44" s="155">
        <v>2</v>
      </c>
      <c r="AF44" s="125"/>
      <c r="AG44" s="158">
        <v>0.73170000000000002</v>
      </c>
      <c r="AH44" s="158">
        <v>0.71430000000000005</v>
      </c>
      <c r="AI44" s="165">
        <f t="shared" si="6"/>
        <v>31</v>
      </c>
      <c r="AJ44" s="165">
        <f t="shared" si="7"/>
        <v>2</v>
      </c>
      <c r="AK44" s="165">
        <f t="shared" si="12"/>
        <v>33</v>
      </c>
      <c r="AL44" s="166">
        <f t="shared" si="8"/>
        <v>-29</v>
      </c>
      <c r="AM44" s="138"/>
    </row>
    <row r="45" spans="1:39" s="107" customFormat="1" ht="51" hidden="1">
      <c r="A45" s="87" t="s">
        <v>111</v>
      </c>
      <c r="B45" s="93" t="s">
        <v>112</v>
      </c>
      <c r="C45" s="93" t="s">
        <v>126</v>
      </c>
      <c r="D45" s="93" t="s">
        <v>131</v>
      </c>
      <c r="E45" s="224"/>
      <c r="F45" s="222"/>
      <c r="G45" s="222"/>
      <c r="H45" s="123" t="s">
        <v>36</v>
      </c>
      <c r="I45" s="124" t="s">
        <v>37</v>
      </c>
      <c r="J45" s="75">
        <f t="shared" si="24"/>
        <v>91170</v>
      </c>
      <c r="K45" s="155">
        <v>13635</v>
      </c>
      <c r="L45" s="95">
        <v>14968</v>
      </c>
      <c r="M45" s="221">
        <f t="shared" si="0"/>
        <v>1.0977631096442977</v>
      </c>
      <c r="N45" s="155">
        <v>18779</v>
      </c>
      <c r="O45" s="157">
        <v>1811</v>
      </c>
      <c r="P45" s="158">
        <f t="shared" si="9"/>
        <v>9.6437509984557218E-2</v>
      </c>
      <c r="Q45" s="157">
        <v>5300</v>
      </c>
      <c r="R45" s="158">
        <f t="shared" si="22"/>
        <v>0.28223015070025026</v>
      </c>
      <c r="S45" s="157">
        <v>13600</v>
      </c>
      <c r="T45" s="158">
        <f t="shared" si="15"/>
        <v>0.72421321689120821</v>
      </c>
      <c r="U45" s="95">
        <v>25128</v>
      </c>
      <c r="V45" s="221">
        <f t="shared" si="2"/>
        <v>1.3380904201501678</v>
      </c>
      <c r="W45" s="174">
        <v>24100</v>
      </c>
      <c r="X45" s="190">
        <v>8469</v>
      </c>
      <c r="Y45" s="158">
        <f t="shared" si="23"/>
        <v>0.35141078838174272</v>
      </c>
      <c r="Z45" s="170">
        <v>23383</v>
      </c>
      <c r="AA45" s="221">
        <f t="shared" si="5"/>
        <v>0.97024896265560168</v>
      </c>
      <c r="AB45" s="174">
        <v>22080</v>
      </c>
      <c r="AC45" s="190">
        <v>2380</v>
      </c>
      <c r="AD45" s="156">
        <f t="shared" si="10"/>
        <v>0.10778985507246377</v>
      </c>
      <c r="AE45" s="155">
        <v>5611</v>
      </c>
      <c r="AF45" s="125"/>
      <c r="AG45" s="158">
        <v>0.76970000000000005</v>
      </c>
      <c r="AH45" s="158">
        <v>0.72240000000000004</v>
      </c>
      <c r="AI45" s="165">
        <f t="shared" si="6"/>
        <v>23383</v>
      </c>
      <c r="AJ45" s="165">
        <f t="shared" si="7"/>
        <v>5611</v>
      </c>
      <c r="AK45" s="165">
        <f t="shared" si="12"/>
        <v>28994</v>
      </c>
      <c r="AL45" s="166">
        <f t="shared" si="8"/>
        <v>-17772</v>
      </c>
      <c r="AM45" s="138"/>
    </row>
    <row r="46" spans="1:39" s="107" customFormat="1" ht="51" hidden="1">
      <c r="A46" s="87" t="s">
        <v>111</v>
      </c>
      <c r="B46" s="93" t="s">
        <v>112</v>
      </c>
      <c r="C46" s="93" t="s">
        <v>126</v>
      </c>
      <c r="D46" s="93" t="s">
        <v>131</v>
      </c>
      <c r="E46" s="224"/>
      <c r="F46" s="222"/>
      <c r="G46" s="222"/>
      <c r="H46" s="123" t="s">
        <v>36</v>
      </c>
      <c r="I46" s="124" t="s">
        <v>37</v>
      </c>
      <c r="J46" s="75">
        <f t="shared" si="24"/>
        <v>6000</v>
      </c>
      <c r="K46" s="155">
        <v>356</v>
      </c>
      <c r="L46" s="95">
        <v>984</v>
      </c>
      <c r="M46" s="221">
        <f t="shared" si="0"/>
        <v>2.7640449438202248</v>
      </c>
      <c r="N46" s="155">
        <v>456</v>
      </c>
      <c r="O46" s="157">
        <v>277</v>
      </c>
      <c r="P46" s="158">
        <f t="shared" si="9"/>
        <v>0.60745614035087714</v>
      </c>
      <c r="Q46" s="157">
        <v>442</v>
      </c>
      <c r="R46" s="158">
        <f t="shared" si="22"/>
        <v>0.9692982456140351</v>
      </c>
      <c r="S46" s="157">
        <v>1192</v>
      </c>
      <c r="T46" s="158">
        <f t="shared" si="15"/>
        <v>2.6140350877192984</v>
      </c>
      <c r="U46" s="95">
        <v>1922</v>
      </c>
      <c r="V46" s="221">
        <f t="shared" si="2"/>
        <v>4.2149122807017543</v>
      </c>
      <c r="W46" s="174">
        <v>1700</v>
      </c>
      <c r="X46" s="125">
        <v>858</v>
      </c>
      <c r="Y46" s="158">
        <f t="shared" si="23"/>
        <v>0.50470588235294123</v>
      </c>
      <c r="Z46" s="170">
        <v>1912</v>
      </c>
      <c r="AA46" s="221">
        <f t="shared" si="5"/>
        <v>1.1247058823529412</v>
      </c>
      <c r="AB46" s="174">
        <v>1100</v>
      </c>
      <c r="AC46" s="190">
        <v>241</v>
      </c>
      <c r="AD46" s="156">
        <f t="shared" si="10"/>
        <v>0.21909090909090909</v>
      </c>
      <c r="AE46" s="155">
        <v>82</v>
      </c>
      <c r="AF46" s="125"/>
      <c r="AG46" s="158">
        <v>0.8548</v>
      </c>
      <c r="AH46" s="158">
        <v>0.84319999999999995</v>
      </c>
      <c r="AI46" s="165">
        <f t="shared" si="6"/>
        <v>1912</v>
      </c>
      <c r="AJ46" s="165">
        <f t="shared" si="7"/>
        <v>82</v>
      </c>
      <c r="AK46" s="165">
        <f t="shared" si="12"/>
        <v>1994</v>
      </c>
      <c r="AL46" s="166">
        <f t="shared" si="8"/>
        <v>-1830</v>
      </c>
      <c r="AM46" s="138"/>
    </row>
    <row r="47" spans="1:39" s="107" customFormat="1" ht="51" hidden="1">
      <c r="A47" s="87" t="s">
        <v>111</v>
      </c>
      <c r="B47" s="93" t="s">
        <v>112</v>
      </c>
      <c r="C47" s="93" t="s">
        <v>126</v>
      </c>
      <c r="D47" s="93" t="s">
        <v>131</v>
      </c>
      <c r="E47" s="224"/>
      <c r="F47" s="222"/>
      <c r="G47" s="222"/>
      <c r="H47" s="123" t="s">
        <v>36</v>
      </c>
      <c r="I47" s="124" t="s">
        <v>37</v>
      </c>
      <c r="J47" s="75">
        <f t="shared" si="24"/>
        <v>52634</v>
      </c>
      <c r="K47" s="155">
        <v>3981</v>
      </c>
      <c r="L47" s="95">
        <v>5203</v>
      </c>
      <c r="M47" s="221">
        <f t="shared" si="0"/>
        <v>1.3069580507410199</v>
      </c>
      <c r="N47" s="155">
        <v>13926</v>
      </c>
      <c r="O47" s="157">
        <v>1673</v>
      </c>
      <c r="P47" s="158">
        <f t="shared" si="9"/>
        <v>0.12013499928191872</v>
      </c>
      <c r="Q47" s="157">
        <v>4559</v>
      </c>
      <c r="R47" s="158">
        <f t="shared" si="22"/>
        <v>0.32737325865287953</v>
      </c>
      <c r="S47" s="157">
        <v>8016</v>
      </c>
      <c r="T47" s="158">
        <f t="shared" si="15"/>
        <v>0.57561395950021543</v>
      </c>
      <c r="U47" s="95">
        <v>13390</v>
      </c>
      <c r="V47" s="221">
        <f t="shared" si="2"/>
        <v>0.96151084302743073</v>
      </c>
      <c r="W47" s="174">
        <v>15852</v>
      </c>
      <c r="X47" s="190">
        <v>7360</v>
      </c>
      <c r="Y47" s="158">
        <f t="shared" si="23"/>
        <v>0.464294726217512</v>
      </c>
      <c r="Z47" s="170">
        <v>15432</v>
      </c>
      <c r="AA47" s="221">
        <f t="shared" si="5"/>
        <v>0.97350492051476156</v>
      </c>
      <c r="AB47" s="174">
        <v>14617</v>
      </c>
      <c r="AC47" s="190">
        <v>2617</v>
      </c>
      <c r="AD47" s="156">
        <f t="shared" ref="AD47:AD50" si="25">+AC47/AB47</f>
        <v>0.17903810631456524</v>
      </c>
      <c r="AE47" s="155">
        <v>3992</v>
      </c>
      <c r="AF47" s="125"/>
      <c r="AG47" s="158">
        <v>0.75329999999999997</v>
      </c>
      <c r="AH47" s="158">
        <v>0.69620000000000004</v>
      </c>
      <c r="AI47" s="165">
        <f t="shared" si="6"/>
        <v>15432</v>
      </c>
      <c r="AJ47" s="165">
        <f t="shared" si="7"/>
        <v>3992</v>
      </c>
      <c r="AK47" s="165">
        <f t="shared" si="12"/>
        <v>19424</v>
      </c>
      <c r="AL47" s="166">
        <f t="shared" si="8"/>
        <v>-11440</v>
      </c>
      <c r="AM47" s="138"/>
    </row>
    <row r="48" spans="1:39" s="107" customFormat="1" ht="51" hidden="1">
      <c r="A48" s="87" t="s">
        <v>111</v>
      </c>
      <c r="B48" s="93" t="s">
        <v>112</v>
      </c>
      <c r="C48" s="93" t="s">
        <v>126</v>
      </c>
      <c r="D48" s="93" t="s">
        <v>131</v>
      </c>
      <c r="E48" s="225"/>
      <c r="F48" s="222"/>
      <c r="G48" s="222"/>
      <c r="H48" s="123" t="s">
        <v>36</v>
      </c>
      <c r="I48" s="124" t="s">
        <v>37</v>
      </c>
      <c r="J48" s="75">
        <f t="shared" si="24"/>
        <v>2063</v>
      </c>
      <c r="K48" s="155">
        <v>600</v>
      </c>
      <c r="L48" s="95">
        <v>711</v>
      </c>
      <c r="M48" s="221">
        <f t="shared" si="0"/>
        <v>1.1850000000000001</v>
      </c>
      <c r="N48" s="155">
        <v>421</v>
      </c>
      <c r="O48" s="157">
        <v>65</v>
      </c>
      <c r="P48" s="158">
        <f t="shared" si="9"/>
        <v>0.15439429928741091</v>
      </c>
      <c r="Q48" s="157">
        <v>93</v>
      </c>
      <c r="R48" s="158">
        <f t="shared" si="22"/>
        <v>0.22090261282660331</v>
      </c>
      <c r="S48" s="157">
        <v>242</v>
      </c>
      <c r="T48" s="158">
        <f t="shared" si="15"/>
        <v>0.57482185273159148</v>
      </c>
      <c r="U48" s="95">
        <v>423</v>
      </c>
      <c r="V48" s="221">
        <f t="shared" si="2"/>
        <v>1.004750593824228</v>
      </c>
      <c r="W48" s="174">
        <v>588</v>
      </c>
      <c r="X48" s="125">
        <v>187</v>
      </c>
      <c r="Y48" s="158">
        <f t="shared" si="23"/>
        <v>0.31802721088435376</v>
      </c>
      <c r="Z48" s="170">
        <v>588</v>
      </c>
      <c r="AA48" s="221">
        <f t="shared" si="5"/>
        <v>1</v>
      </c>
      <c r="AB48" s="174">
        <v>255</v>
      </c>
      <c r="AC48" s="190">
        <v>54</v>
      </c>
      <c r="AD48" s="156">
        <f t="shared" si="25"/>
        <v>0.21176470588235294</v>
      </c>
      <c r="AE48" s="155">
        <v>86</v>
      </c>
      <c r="AF48" s="125"/>
      <c r="AG48" s="158">
        <v>0.89829999999999999</v>
      </c>
      <c r="AH48" s="158">
        <v>0.8609</v>
      </c>
      <c r="AI48" s="165">
        <f t="shared" si="6"/>
        <v>588</v>
      </c>
      <c r="AJ48" s="165">
        <f t="shared" si="7"/>
        <v>86</v>
      </c>
      <c r="AK48" s="165">
        <f t="shared" si="12"/>
        <v>674</v>
      </c>
      <c r="AL48" s="166">
        <f t="shared" si="8"/>
        <v>-502</v>
      </c>
      <c r="AM48" s="138"/>
    </row>
    <row r="49" spans="1:265" s="107" customFormat="1" ht="51" hidden="1">
      <c r="A49" s="87" t="s">
        <v>111</v>
      </c>
      <c r="B49" s="93" t="s">
        <v>112</v>
      </c>
      <c r="C49" s="93" t="s">
        <v>133</v>
      </c>
      <c r="D49" s="93" t="s">
        <v>134</v>
      </c>
      <c r="E49" s="93" t="s">
        <v>135</v>
      </c>
      <c r="F49" s="218">
        <v>0</v>
      </c>
      <c r="G49" s="218">
        <f>+J49</f>
        <v>1700000</v>
      </c>
      <c r="H49" s="123" t="s">
        <v>36</v>
      </c>
      <c r="I49" s="124" t="s">
        <v>37</v>
      </c>
      <c r="J49" s="75">
        <f t="shared" si="24"/>
        <v>1700000</v>
      </c>
      <c r="K49" s="155">
        <v>0</v>
      </c>
      <c r="L49" s="95">
        <v>0</v>
      </c>
      <c r="M49" s="221" t="s">
        <v>49</v>
      </c>
      <c r="N49" s="174">
        <v>774300</v>
      </c>
      <c r="O49" s="157">
        <v>133178</v>
      </c>
      <c r="P49" s="158">
        <f t="shared" si="9"/>
        <v>0.17199793361746094</v>
      </c>
      <c r="Q49" s="171">
        <v>388217</v>
      </c>
      <c r="R49" s="158">
        <f t="shared" si="22"/>
        <v>0.50137801885574063</v>
      </c>
      <c r="S49" s="171">
        <v>757892</v>
      </c>
      <c r="T49" s="158">
        <f t="shared" si="15"/>
        <v>0.97880924706186234</v>
      </c>
      <c r="U49" s="95">
        <v>789531</v>
      </c>
      <c r="V49" s="221">
        <f t="shared" si="2"/>
        <v>1.0196706702828362</v>
      </c>
      <c r="W49" s="174">
        <v>683485</v>
      </c>
      <c r="X49" s="190">
        <v>61110</v>
      </c>
      <c r="Y49" s="158">
        <f t="shared" si="23"/>
        <v>8.9409423762043055E-2</v>
      </c>
      <c r="Z49" s="170">
        <v>683485</v>
      </c>
      <c r="AA49" s="221">
        <f t="shared" ref="AA49" si="26">+Z49/W49</f>
        <v>1</v>
      </c>
      <c r="AB49" s="174">
        <v>216615</v>
      </c>
      <c r="AC49" s="217">
        <v>14533</v>
      </c>
      <c r="AD49" s="156">
        <f t="shared" si="25"/>
        <v>6.7091383329870968E-2</v>
      </c>
      <c r="AE49" s="174">
        <v>10369</v>
      </c>
      <c r="AF49" s="125"/>
      <c r="AG49" s="158">
        <v>0.88039999999999996</v>
      </c>
      <c r="AH49" s="159">
        <v>0.875</v>
      </c>
      <c r="AI49" s="160">
        <f t="shared" ref="AI49" si="27">+Z49</f>
        <v>683485</v>
      </c>
      <c r="AJ49" s="160">
        <f t="shared" ref="AJ49" si="28">+AE49</f>
        <v>10369</v>
      </c>
      <c r="AK49" s="160">
        <f t="shared" si="12"/>
        <v>693854</v>
      </c>
      <c r="AL49" s="161">
        <f t="shared" si="8"/>
        <v>-673116</v>
      </c>
      <c r="AM49" s="138"/>
    </row>
    <row r="50" spans="1:265" s="219" customFormat="1" ht="51" hidden="1">
      <c r="A50" s="87" t="s">
        <v>136</v>
      </c>
      <c r="B50" s="93" t="s">
        <v>149</v>
      </c>
      <c r="C50" s="93" t="s">
        <v>150</v>
      </c>
      <c r="D50" s="93" t="s">
        <v>151</v>
      </c>
      <c r="E50" s="93" t="s">
        <v>152</v>
      </c>
      <c r="F50" s="218">
        <v>0</v>
      </c>
      <c r="G50" s="218">
        <f>+J50</f>
        <v>3</v>
      </c>
      <c r="H50" s="123" t="s">
        <v>42</v>
      </c>
      <c r="I50" s="124" t="s">
        <v>37</v>
      </c>
      <c r="J50" s="75">
        <f>+AE50</f>
        <v>3</v>
      </c>
      <c r="K50" s="155">
        <v>0.4</v>
      </c>
      <c r="L50" s="95">
        <v>0.4</v>
      </c>
      <c r="M50" s="221">
        <f>+L50/K50</f>
        <v>1</v>
      </c>
      <c r="N50" s="155">
        <v>1.3</v>
      </c>
      <c r="O50" s="169">
        <v>0.49</v>
      </c>
      <c r="P50" s="158">
        <f t="shared" ref="P50" si="29">+O50/N50</f>
        <v>0.37692307692307692</v>
      </c>
      <c r="Q50" s="169">
        <v>0.76</v>
      </c>
      <c r="R50" s="158">
        <f t="shared" si="22"/>
        <v>0.58461538461538465</v>
      </c>
      <c r="S50" s="169">
        <v>1.03</v>
      </c>
      <c r="T50" s="158">
        <f t="shared" ref="T50" si="30">+S50/N50</f>
        <v>0.79230769230769227</v>
      </c>
      <c r="U50" s="95">
        <v>1.3</v>
      </c>
      <c r="V50" s="221">
        <f t="shared" ref="V50" si="31">+U50/N50</f>
        <v>1</v>
      </c>
      <c r="W50" s="155">
        <v>2</v>
      </c>
      <c r="X50" s="125">
        <v>1.69</v>
      </c>
      <c r="Y50" s="158">
        <f t="shared" ref="Y50" si="32">+X50/W50</f>
        <v>0.84499999999999997</v>
      </c>
      <c r="Z50" s="207">
        <v>2</v>
      </c>
      <c r="AA50" s="221">
        <f t="shared" ref="AA50" si="33">+Z50/W50</f>
        <v>1</v>
      </c>
      <c r="AB50" s="167">
        <v>2.75</v>
      </c>
      <c r="AC50" s="125">
        <v>2.15</v>
      </c>
      <c r="AD50" s="156">
        <f t="shared" si="25"/>
        <v>0.78181818181818175</v>
      </c>
      <c r="AE50" s="155">
        <v>3</v>
      </c>
      <c r="AF50" s="125"/>
      <c r="AG50" s="158">
        <v>0.78180000000000005</v>
      </c>
      <c r="AH50" s="158">
        <v>0.7167</v>
      </c>
      <c r="AI50" s="160">
        <f t="shared" ref="AI50" si="34">+Z50</f>
        <v>2</v>
      </c>
      <c r="AJ50" s="160">
        <f t="shared" ref="AJ50" si="35">+AE50</f>
        <v>3</v>
      </c>
      <c r="AK50" s="107"/>
      <c r="AL50" s="163">
        <f t="shared" ref="AL50" si="36">+AJ50-AI50</f>
        <v>1</v>
      </c>
    </row>
    <row r="51" spans="1:265" s="219" customFormat="1">
      <c r="A51" s="76"/>
      <c r="B51" s="76"/>
      <c r="C51" s="76"/>
      <c r="D51" s="76"/>
      <c r="E51" s="76"/>
      <c r="F51" s="76"/>
      <c r="G51" s="78"/>
      <c r="H51" s="79"/>
      <c r="I51" s="66"/>
      <c r="J51" s="80"/>
      <c r="K51" s="82"/>
      <c r="L51" s="82"/>
      <c r="M51" s="66"/>
      <c r="N51" s="82"/>
      <c r="O51" s="82"/>
      <c r="P51" s="104"/>
      <c r="Q51" s="104"/>
      <c r="R51" s="104"/>
      <c r="S51" s="82"/>
      <c r="T51" s="82"/>
      <c r="U51" s="82"/>
      <c r="V51" s="66"/>
      <c r="W51" s="82"/>
      <c r="X51" s="82"/>
      <c r="Y51" s="183"/>
      <c r="Z51" s="82"/>
      <c r="AA51" s="181"/>
      <c r="AB51" s="82"/>
      <c r="AC51" s="82"/>
      <c r="AD51" s="82"/>
      <c r="AE51" s="82"/>
      <c r="AF51" s="82"/>
      <c r="AG51" s="83"/>
      <c r="AH51" s="83"/>
      <c r="AL51" s="66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</row>
    <row r="52" spans="1:265" s="78" customFormat="1">
      <c r="A52" s="76"/>
      <c r="B52" s="76"/>
      <c r="C52" s="76"/>
      <c r="D52" s="76"/>
      <c r="E52" s="76"/>
      <c r="F52" s="76"/>
      <c r="H52" s="79"/>
      <c r="I52" s="66"/>
      <c r="J52" s="80"/>
      <c r="K52" s="82"/>
      <c r="L52" s="82"/>
      <c r="M52" s="66"/>
      <c r="N52" s="82"/>
      <c r="O52" s="82"/>
      <c r="P52" s="104"/>
      <c r="Q52" s="104"/>
      <c r="R52" s="104"/>
      <c r="S52" s="82"/>
      <c r="T52" s="82"/>
      <c r="U52" s="82"/>
      <c r="V52" s="66"/>
      <c r="W52" s="82"/>
      <c r="X52" s="82"/>
      <c r="Y52" s="183"/>
      <c r="Z52" s="82"/>
      <c r="AA52" s="181"/>
      <c r="AB52" s="82"/>
      <c r="AC52" s="82"/>
      <c r="AD52" s="82"/>
      <c r="AE52" s="82"/>
      <c r="AF52" s="82"/>
      <c r="AG52" s="83"/>
      <c r="AH52" s="83"/>
      <c r="AI52" s="219"/>
      <c r="AJ52" s="219"/>
      <c r="AK52" s="219"/>
      <c r="AL52" s="66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219"/>
      <c r="FV52" s="219"/>
      <c r="FW52" s="219"/>
      <c r="FX52" s="219"/>
      <c r="FY52" s="219"/>
      <c r="FZ52" s="219"/>
      <c r="GA52" s="219"/>
      <c r="GB52" s="219"/>
      <c r="GC52" s="219"/>
      <c r="GD52" s="219"/>
      <c r="GE52" s="219"/>
      <c r="GF52" s="219"/>
      <c r="GG52" s="219"/>
      <c r="GH52" s="219"/>
      <c r="GI52" s="219"/>
      <c r="GJ52" s="219"/>
      <c r="GK52" s="219"/>
      <c r="GL52" s="219"/>
      <c r="GM52" s="219"/>
      <c r="GN52" s="219"/>
      <c r="GO52" s="219"/>
      <c r="GP52" s="219"/>
      <c r="GQ52" s="219"/>
      <c r="GR52" s="219"/>
      <c r="GS52" s="219"/>
      <c r="GT52" s="219"/>
      <c r="GU52" s="219"/>
      <c r="GV52" s="219"/>
      <c r="GW52" s="219"/>
      <c r="GX52" s="219"/>
      <c r="GY52" s="219"/>
      <c r="GZ52" s="219"/>
      <c r="HA52" s="219"/>
      <c r="HB52" s="219"/>
      <c r="HC52" s="219"/>
      <c r="HD52" s="219"/>
      <c r="HE52" s="219"/>
      <c r="HF52" s="219"/>
      <c r="HG52" s="219"/>
      <c r="HH52" s="219"/>
      <c r="HI52" s="219"/>
      <c r="HJ52" s="219"/>
      <c r="HK52" s="219"/>
      <c r="HL52" s="219"/>
      <c r="HM52" s="219"/>
      <c r="HN52" s="219"/>
      <c r="HO52" s="219"/>
      <c r="HP52" s="219"/>
      <c r="HQ52" s="219"/>
      <c r="HR52" s="219"/>
      <c r="HS52" s="219"/>
      <c r="HT52" s="219"/>
      <c r="HU52" s="219"/>
      <c r="HV52" s="219"/>
      <c r="HW52" s="219"/>
      <c r="HX52" s="219"/>
      <c r="HY52" s="219"/>
      <c r="HZ52" s="219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</row>
    <row r="53" spans="1:265" s="78" customFormat="1">
      <c r="A53" s="76"/>
      <c r="B53" s="76"/>
      <c r="C53" s="76"/>
      <c r="D53" s="76"/>
      <c r="E53" s="76"/>
      <c r="F53" s="76"/>
      <c r="H53" s="79"/>
      <c r="I53" s="66"/>
      <c r="J53" s="80"/>
      <c r="K53" s="82"/>
      <c r="L53" s="82"/>
      <c r="M53" s="66"/>
      <c r="N53" s="82"/>
      <c r="O53" s="82"/>
      <c r="P53" s="104"/>
      <c r="Q53" s="104"/>
      <c r="R53" s="104"/>
      <c r="S53" s="82"/>
      <c r="T53" s="82"/>
      <c r="U53" s="82"/>
      <c r="V53" s="66"/>
      <c r="W53" s="82"/>
      <c r="X53" s="82"/>
      <c r="Y53" s="183"/>
      <c r="Z53" s="82"/>
      <c r="AA53" s="181"/>
      <c r="AB53" s="82"/>
      <c r="AC53" s="82"/>
      <c r="AD53" s="82"/>
      <c r="AE53" s="82"/>
      <c r="AF53" s="82"/>
      <c r="AG53" s="83"/>
      <c r="AH53" s="83"/>
      <c r="AI53" s="219"/>
      <c r="AJ53" s="219"/>
      <c r="AK53" s="219"/>
      <c r="AL53" s="66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19"/>
      <c r="GF53" s="219"/>
      <c r="GG53" s="219"/>
      <c r="GH53" s="219"/>
      <c r="GI53" s="219"/>
      <c r="GJ53" s="219"/>
      <c r="GK53" s="219"/>
      <c r="GL53" s="219"/>
      <c r="GM53" s="219"/>
      <c r="GN53" s="219"/>
      <c r="GO53" s="219"/>
      <c r="GP53" s="219"/>
      <c r="GQ53" s="219"/>
      <c r="GR53" s="219"/>
      <c r="GS53" s="219"/>
      <c r="GT53" s="219"/>
      <c r="GU53" s="219"/>
      <c r="GV53" s="219"/>
      <c r="GW53" s="219"/>
      <c r="GX53" s="219"/>
      <c r="GY53" s="219"/>
      <c r="GZ53" s="219"/>
      <c r="HA53" s="219"/>
      <c r="HB53" s="219"/>
      <c r="HC53" s="219"/>
      <c r="HD53" s="219"/>
      <c r="HE53" s="219"/>
      <c r="HF53" s="219"/>
      <c r="HG53" s="219"/>
      <c r="HH53" s="219"/>
      <c r="HI53" s="219"/>
      <c r="HJ53" s="219"/>
      <c r="HK53" s="219"/>
      <c r="HL53" s="219"/>
      <c r="HM53" s="219"/>
      <c r="HN53" s="219"/>
      <c r="HO53" s="219"/>
      <c r="HP53" s="219"/>
      <c r="HQ53" s="219"/>
      <c r="HR53" s="219"/>
      <c r="HS53" s="219"/>
      <c r="HT53" s="219"/>
      <c r="HU53" s="219"/>
      <c r="HV53" s="219"/>
      <c r="HW53" s="219"/>
      <c r="HX53" s="219"/>
      <c r="HY53" s="219"/>
      <c r="HZ53" s="219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</row>
    <row r="54" spans="1:265" s="78" customFormat="1">
      <c r="A54" s="76"/>
      <c r="B54" s="76"/>
      <c r="C54" s="76"/>
      <c r="D54" s="76"/>
      <c r="E54" s="76"/>
      <c r="F54" s="76"/>
      <c r="H54" s="79"/>
      <c r="I54" s="66"/>
      <c r="J54" s="80"/>
      <c r="K54" s="82"/>
      <c r="L54" s="82"/>
      <c r="M54" s="66"/>
      <c r="N54" s="82"/>
      <c r="O54" s="82"/>
      <c r="P54" s="104"/>
      <c r="Q54" s="104"/>
      <c r="R54" s="104"/>
      <c r="S54" s="82"/>
      <c r="T54" s="82"/>
      <c r="U54" s="82"/>
      <c r="V54" s="66"/>
      <c r="W54" s="82"/>
      <c r="X54" s="82"/>
      <c r="Y54" s="183"/>
      <c r="Z54" s="82"/>
      <c r="AA54" s="181"/>
      <c r="AB54" s="82"/>
      <c r="AC54" s="82"/>
      <c r="AD54" s="82"/>
      <c r="AE54" s="82"/>
      <c r="AF54" s="82"/>
      <c r="AG54" s="83"/>
      <c r="AH54" s="83"/>
      <c r="AI54" s="219"/>
      <c r="AJ54" s="219"/>
      <c r="AK54" s="219"/>
      <c r="AL54" s="66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219"/>
      <c r="DV54" s="219"/>
      <c r="DW54" s="219"/>
      <c r="DX54" s="219"/>
      <c r="DY54" s="219"/>
      <c r="DZ54" s="219"/>
      <c r="EA54" s="219"/>
      <c r="EB54" s="219"/>
      <c r="EC54" s="219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19"/>
      <c r="GF54" s="219"/>
      <c r="GG54" s="219"/>
      <c r="GH54" s="219"/>
      <c r="GI54" s="219"/>
      <c r="GJ54" s="219"/>
      <c r="GK54" s="219"/>
      <c r="GL54" s="219"/>
      <c r="GM54" s="219"/>
      <c r="GN54" s="219"/>
      <c r="GO54" s="219"/>
      <c r="GP54" s="219"/>
      <c r="GQ54" s="219"/>
      <c r="GR54" s="219"/>
      <c r="GS54" s="219"/>
      <c r="GT54" s="219"/>
      <c r="GU54" s="219"/>
      <c r="GV54" s="219"/>
      <c r="GW54" s="219"/>
      <c r="GX54" s="219"/>
      <c r="GY54" s="219"/>
      <c r="GZ54" s="219"/>
      <c r="HA54" s="219"/>
      <c r="HB54" s="219"/>
      <c r="HC54" s="219"/>
      <c r="HD54" s="219"/>
      <c r="HE54" s="219"/>
      <c r="HF54" s="219"/>
      <c r="HG54" s="219"/>
      <c r="HH54" s="219"/>
      <c r="HI54" s="219"/>
      <c r="HJ54" s="219"/>
      <c r="HK54" s="219"/>
      <c r="HL54" s="219"/>
      <c r="HM54" s="219"/>
      <c r="HN54" s="219"/>
      <c r="HO54" s="219"/>
      <c r="HP54" s="219"/>
      <c r="HQ54" s="219"/>
      <c r="HR54" s="219"/>
      <c r="HS54" s="219"/>
      <c r="HT54" s="219"/>
      <c r="HU54" s="219"/>
      <c r="HV54" s="219"/>
      <c r="HW54" s="219"/>
      <c r="HX54" s="219"/>
      <c r="HY54" s="219"/>
      <c r="HZ54" s="219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</row>
    <row r="55" spans="1:265" s="78" customFormat="1">
      <c r="A55" s="76"/>
      <c r="B55" s="76"/>
      <c r="C55" s="76"/>
      <c r="D55" s="76"/>
      <c r="E55" s="76"/>
      <c r="F55" s="76"/>
      <c r="H55" s="79"/>
      <c r="I55" s="66"/>
      <c r="J55" s="80"/>
      <c r="K55" s="82"/>
      <c r="L55" s="82"/>
      <c r="M55" s="66"/>
      <c r="N55" s="82"/>
      <c r="O55" s="82"/>
      <c r="P55" s="104"/>
      <c r="Q55" s="104"/>
      <c r="R55" s="104"/>
      <c r="S55" s="82"/>
      <c r="T55" s="82"/>
      <c r="U55" s="82"/>
      <c r="V55" s="66"/>
      <c r="W55" s="82"/>
      <c r="X55" s="82"/>
      <c r="Y55" s="183"/>
      <c r="Z55" s="82"/>
      <c r="AA55" s="181"/>
      <c r="AB55" s="82"/>
      <c r="AC55" s="82"/>
      <c r="AD55" s="82"/>
      <c r="AE55" s="82"/>
      <c r="AF55" s="82"/>
      <c r="AG55" s="83"/>
      <c r="AH55" s="83"/>
      <c r="AI55" s="219"/>
      <c r="AJ55" s="219"/>
      <c r="AK55" s="219"/>
      <c r="AL55" s="66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  <c r="FF55" s="219"/>
      <c r="FG55" s="219"/>
      <c r="FH55" s="219"/>
      <c r="FI55" s="219"/>
      <c r="FJ55" s="219"/>
      <c r="FK55" s="219"/>
      <c r="FL55" s="219"/>
      <c r="FM55" s="219"/>
      <c r="FN55" s="219"/>
      <c r="FO55" s="219"/>
      <c r="FP55" s="219"/>
      <c r="FQ55" s="219"/>
      <c r="FR55" s="219"/>
      <c r="FS55" s="219"/>
      <c r="FT55" s="219"/>
      <c r="FU55" s="219"/>
      <c r="FV55" s="219"/>
      <c r="FW55" s="219"/>
      <c r="FX55" s="219"/>
      <c r="FY55" s="219"/>
      <c r="FZ55" s="219"/>
      <c r="GA55" s="219"/>
      <c r="GB55" s="219"/>
      <c r="GC55" s="219"/>
      <c r="GD55" s="219"/>
      <c r="GE55" s="219"/>
      <c r="GF55" s="219"/>
      <c r="GG55" s="219"/>
      <c r="GH55" s="219"/>
      <c r="GI55" s="219"/>
      <c r="GJ55" s="219"/>
      <c r="GK55" s="219"/>
      <c r="GL55" s="219"/>
      <c r="GM55" s="219"/>
      <c r="GN55" s="219"/>
      <c r="GO55" s="219"/>
      <c r="GP55" s="219"/>
      <c r="GQ55" s="219"/>
      <c r="GR55" s="219"/>
      <c r="GS55" s="219"/>
      <c r="GT55" s="219"/>
      <c r="GU55" s="219"/>
      <c r="GV55" s="219"/>
      <c r="GW55" s="219"/>
      <c r="GX55" s="219"/>
      <c r="GY55" s="219"/>
      <c r="GZ55" s="219"/>
      <c r="HA55" s="219"/>
      <c r="HB55" s="219"/>
      <c r="HC55" s="219"/>
      <c r="HD55" s="219"/>
      <c r="HE55" s="219"/>
      <c r="HF55" s="219"/>
      <c r="HG55" s="219"/>
      <c r="HH55" s="219"/>
      <c r="HI55" s="219"/>
      <c r="HJ55" s="219"/>
      <c r="HK55" s="219"/>
      <c r="HL55" s="219"/>
      <c r="HM55" s="219"/>
      <c r="HN55" s="219"/>
      <c r="HO55" s="219"/>
      <c r="HP55" s="219"/>
      <c r="HQ55" s="219"/>
      <c r="HR55" s="219"/>
      <c r="HS55" s="219"/>
      <c r="HT55" s="219"/>
      <c r="HU55" s="219"/>
      <c r="HV55" s="219"/>
      <c r="HW55" s="219"/>
      <c r="HX55" s="219"/>
      <c r="HY55" s="219"/>
      <c r="HZ55" s="219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</row>
    <row r="56" spans="1:265" s="78" customFormat="1">
      <c r="A56" s="76"/>
      <c r="B56" s="76"/>
      <c r="C56" s="76"/>
      <c r="D56" s="76"/>
      <c r="E56" s="76"/>
      <c r="F56" s="76"/>
      <c r="H56" s="79"/>
      <c r="I56" s="66"/>
      <c r="J56" s="80"/>
      <c r="K56" s="82"/>
      <c r="L56" s="82"/>
      <c r="M56" s="66"/>
      <c r="N56" s="82"/>
      <c r="O56" s="82"/>
      <c r="P56" s="104"/>
      <c r="Q56" s="104"/>
      <c r="R56" s="104"/>
      <c r="S56" s="82"/>
      <c r="T56" s="82"/>
      <c r="U56" s="82"/>
      <c r="V56" s="66"/>
      <c r="W56" s="82"/>
      <c r="X56" s="82"/>
      <c r="Y56" s="183"/>
      <c r="Z56" s="82"/>
      <c r="AA56" s="181"/>
      <c r="AB56" s="82"/>
      <c r="AC56" s="82"/>
      <c r="AD56" s="82"/>
      <c r="AE56" s="82"/>
      <c r="AF56" s="82"/>
      <c r="AG56" s="83"/>
      <c r="AH56" s="83"/>
      <c r="AI56" s="219"/>
      <c r="AJ56" s="219"/>
      <c r="AK56" s="219"/>
      <c r="AL56" s="66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19"/>
      <c r="FF56" s="219"/>
      <c r="FG56" s="219"/>
      <c r="FH56" s="219"/>
      <c r="FI56" s="219"/>
      <c r="FJ56" s="219"/>
      <c r="FK56" s="219"/>
      <c r="FL56" s="219"/>
      <c r="FM56" s="219"/>
      <c r="FN56" s="219"/>
      <c r="FO56" s="219"/>
      <c r="FP56" s="219"/>
      <c r="FQ56" s="219"/>
      <c r="FR56" s="219"/>
      <c r="FS56" s="219"/>
      <c r="FT56" s="219"/>
      <c r="FU56" s="219"/>
      <c r="FV56" s="219"/>
      <c r="FW56" s="219"/>
      <c r="FX56" s="219"/>
      <c r="FY56" s="219"/>
      <c r="FZ56" s="219"/>
      <c r="GA56" s="219"/>
      <c r="GB56" s="219"/>
      <c r="GC56" s="219"/>
      <c r="GD56" s="219"/>
      <c r="GE56" s="219"/>
      <c r="GF56" s="219"/>
      <c r="GG56" s="219"/>
      <c r="GH56" s="219"/>
      <c r="GI56" s="219"/>
      <c r="GJ56" s="219"/>
      <c r="GK56" s="219"/>
      <c r="GL56" s="219"/>
      <c r="GM56" s="219"/>
      <c r="GN56" s="219"/>
      <c r="GO56" s="219"/>
      <c r="GP56" s="219"/>
      <c r="GQ56" s="219"/>
      <c r="GR56" s="219"/>
      <c r="GS56" s="219"/>
      <c r="GT56" s="219"/>
      <c r="GU56" s="219"/>
      <c r="GV56" s="219"/>
      <c r="GW56" s="219"/>
      <c r="GX56" s="219"/>
      <c r="GY56" s="219"/>
      <c r="GZ56" s="219"/>
      <c r="HA56" s="219"/>
      <c r="HB56" s="219"/>
      <c r="HC56" s="219"/>
      <c r="HD56" s="219"/>
      <c r="HE56" s="219"/>
      <c r="HF56" s="219"/>
      <c r="HG56" s="219"/>
      <c r="HH56" s="219"/>
      <c r="HI56" s="219"/>
      <c r="HJ56" s="219"/>
      <c r="HK56" s="219"/>
      <c r="HL56" s="219"/>
      <c r="HM56" s="219"/>
      <c r="HN56" s="219"/>
      <c r="HO56" s="219"/>
      <c r="HP56" s="219"/>
      <c r="HQ56" s="219"/>
      <c r="HR56" s="219"/>
      <c r="HS56" s="219"/>
      <c r="HT56" s="219"/>
      <c r="HU56" s="219"/>
      <c r="HV56" s="219"/>
      <c r="HW56" s="219"/>
      <c r="HX56" s="219"/>
      <c r="HY56" s="219"/>
      <c r="HZ56" s="219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</row>
    <row r="57" spans="1:265" s="78" customFormat="1">
      <c r="A57" s="76"/>
      <c r="B57" s="76"/>
      <c r="C57" s="76"/>
      <c r="D57" s="76"/>
      <c r="E57" s="76"/>
      <c r="F57" s="76"/>
      <c r="H57" s="79"/>
      <c r="I57" s="66"/>
      <c r="J57" s="80"/>
      <c r="K57" s="82"/>
      <c r="L57" s="82"/>
      <c r="M57" s="66"/>
      <c r="N57" s="82"/>
      <c r="O57" s="82"/>
      <c r="P57" s="104"/>
      <c r="Q57" s="104"/>
      <c r="R57" s="104"/>
      <c r="S57" s="82"/>
      <c r="T57" s="82"/>
      <c r="U57" s="82"/>
      <c r="V57" s="66"/>
      <c r="W57" s="82"/>
      <c r="X57" s="82"/>
      <c r="Y57" s="183"/>
      <c r="Z57" s="82"/>
      <c r="AA57" s="181"/>
      <c r="AB57" s="82"/>
      <c r="AC57" s="82"/>
      <c r="AD57" s="82"/>
      <c r="AE57" s="82"/>
      <c r="AF57" s="82"/>
      <c r="AG57" s="83"/>
      <c r="AH57" s="83"/>
      <c r="AI57" s="219"/>
      <c r="AJ57" s="219"/>
      <c r="AK57" s="219"/>
      <c r="AL57" s="66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219"/>
      <c r="FF57" s="219"/>
      <c r="FG57" s="219"/>
      <c r="FH57" s="219"/>
      <c r="FI57" s="219"/>
      <c r="FJ57" s="219"/>
      <c r="FK57" s="219"/>
      <c r="FL57" s="219"/>
      <c r="FM57" s="219"/>
      <c r="FN57" s="219"/>
      <c r="FO57" s="219"/>
      <c r="FP57" s="219"/>
      <c r="FQ57" s="219"/>
      <c r="FR57" s="219"/>
      <c r="FS57" s="219"/>
      <c r="FT57" s="219"/>
      <c r="FU57" s="219"/>
      <c r="FV57" s="219"/>
      <c r="FW57" s="219"/>
      <c r="FX57" s="219"/>
      <c r="FY57" s="219"/>
      <c r="FZ57" s="219"/>
      <c r="GA57" s="219"/>
      <c r="GB57" s="219"/>
      <c r="GC57" s="219"/>
      <c r="GD57" s="219"/>
      <c r="GE57" s="219"/>
      <c r="GF57" s="219"/>
      <c r="GG57" s="219"/>
      <c r="GH57" s="219"/>
      <c r="GI57" s="219"/>
      <c r="GJ57" s="219"/>
      <c r="GK57" s="219"/>
      <c r="GL57" s="219"/>
      <c r="GM57" s="219"/>
      <c r="GN57" s="219"/>
      <c r="GO57" s="219"/>
      <c r="GP57" s="219"/>
      <c r="GQ57" s="219"/>
      <c r="GR57" s="219"/>
      <c r="GS57" s="219"/>
      <c r="GT57" s="219"/>
      <c r="GU57" s="219"/>
      <c r="GV57" s="219"/>
      <c r="GW57" s="219"/>
      <c r="GX57" s="219"/>
      <c r="GY57" s="219"/>
      <c r="GZ57" s="219"/>
      <c r="HA57" s="219"/>
      <c r="HB57" s="219"/>
      <c r="HC57" s="219"/>
      <c r="HD57" s="219"/>
      <c r="HE57" s="219"/>
      <c r="HF57" s="219"/>
      <c r="HG57" s="219"/>
      <c r="HH57" s="219"/>
      <c r="HI57" s="219"/>
      <c r="HJ57" s="219"/>
      <c r="HK57" s="219"/>
      <c r="HL57" s="219"/>
      <c r="HM57" s="219"/>
      <c r="HN57" s="219"/>
      <c r="HO57" s="219"/>
      <c r="HP57" s="219"/>
      <c r="HQ57" s="219"/>
      <c r="HR57" s="219"/>
      <c r="HS57" s="219"/>
      <c r="HT57" s="219"/>
      <c r="HU57" s="219"/>
      <c r="HV57" s="219"/>
      <c r="HW57" s="219"/>
      <c r="HX57" s="219"/>
      <c r="HY57" s="219"/>
      <c r="HZ57" s="219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</row>
    <row r="58" spans="1:265" s="78" customFormat="1">
      <c r="A58" s="76"/>
      <c r="B58" s="76"/>
      <c r="C58" s="76"/>
      <c r="D58" s="76"/>
      <c r="E58" s="76"/>
      <c r="F58" s="76"/>
      <c r="H58" s="79"/>
      <c r="I58" s="66"/>
      <c r="J58" s="80"/>
      <c r="K58" s="82"/>
      <c r="L58" s="82"/>
      <c r="M58" s="66"/>
      <c r="N58" s="82"/>
      <c r="O58" s="82"/>
      <c r="P58" s="104"/>
      <c r="Q58" s="104"/>
      <c r="R58" s="104"/>
      <c r="S58" s="82"/>
      <c r="T58" s="82"/>
      <c r="U58" s="82"/>
      <c r="V58" s="66"/>
      <c r="W58" s="82"/>
      <c r="X58" s="82"/>
      <c r="Y58" s="183"/>
      <c r="Z58" s="82"/>
      <c r="AA58" s="181"/>
      <c r="AB58" s="82"/>
      <c r="AC58" s="82"/>
      <c r="AD58" s="82"/>
      <c r="AE58" s="82"/>
      <c r="AF58" s="82"/>
      <c r="AG58" s="83"/>
      <c r="AH58" s="83"/>
      <c r="AI58" s="219"/>
      <c r="AJ58" s="219"/>
      <c r="AK58" s="219"/>
      <c r="AL58" s="66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219"/>
      <c r="FF58" s="219"/>
      <c r="FG58" s="219"/>
      <c r="FH58" s="219"/>
      <c r="FI58" s="219"/>
      <c r="FJ58" s="219"/>
      <c r="FK58" s="219"/>
      <c r="FL58" s="219"/>
      <c r="FM58" s="219"/>
      <c r="FN58" s="219"/>
      <c r="FO58" s="219"/>
      <c r="FP58" s="219"/>
      <c r="FQ58" s="219"/>
      <c r="FR58" s="219"/>
      <c r="FS58" s="219"/>
      <c r="FT58" s="219"/>
      <c r="FU58" s="219"/>
      <c r="FV58" s="219"/>
      <c r="FW58" s="219"/>
      <c r="FX58" s="219"/>
      <c r="FY58" s="219"/>
      <c r="FZ58" s="219"/>
      <c r="GA58" s="219"/>
      <c r="GB58" s="219"/>
      <c r="GC58" s="219"/>
      <c r="GD58" s="219"/>
      <c r="GE58" s="219"/>
      <c r="GF58" s="219"/>
      <c r="GG58" s="219"/>
      <c r="GH58" s="219"/>
      <c r="GI58" s="219"/>
      <c r="GJ58" s="219"/>
      <c r="GK58" s="219"/>
      <c r="GL58" s="219"/>
      <c r="GM58" s="219"/>
      <c r="GN58" s="219"/>
      <c r="GO58" s="219"/>
      <c r="GP58" s="219"/>
      <c r="GQ58" s="219"/>
      <c r="GR58" s="219"/>
      <c r="GS58" s="219"/>
      <c r="GT58" s="219"/>
      <c r="GU58" s="219"/>
      <c r="GV58" s="219"/>
      <c r="GW58" s="219"/>
      <c r="GX58" s="219"/>
      <c r="GY58" s="219"/>
      <c r="GZ58" s="219"/>
      <c r="HA58" s="219"/>
      <c r="HB58" s="219"/>
      <c r="HC58" s="219"/>
      <c r="HD58" s="219"/>
      <c r="HE58" s="219"/>
      <c r="HF58" s="219"/>
      <c r="HG58" s="219"/>
      <c r="HH58" s="219"/>
      <c r="HI58" s="219"/>
      <c r="HJ58" s="219"/>
      <c r="HK58" s="219"/>
      <c r="HL58" s="219"/>
      <c r="HM58" s="219"/>
      <c r="HN58" s="219"/>
      <c r="HO58" s="219"/>
      <c r="HP58" s="219"/>
      <c r="HQ58" s="219"/>
      <c r="HR58" s="219"/>
      <c r="HS58" s="219"/>
      <c r="HT58" s="219"/>
      <c r="HU58" s="219"/>
      <c r="HV58" s="219"/>
      <c r="HW58" s="219"/>
      <c r="HX58" s="219"/>
      <c r="HY58" s="219"/>
      <c r="HZ58" s="219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</row>
    <row r="59" spans="1:265" s="78" customFormat="1">
      <c r="A59" s="76"/>
      <c r="B59" s="76"/>
      <c r="C59" s="76"/>
      <c r="D59" s="76"/>
      <c r="E59" s="76"/>
      <c r="F59" s="76"/>
      <c r="H59" s="79"/>
      <c r="I59" s="66"/>
      <c r="J59" s="80"/>
      <c r="K59" s="82"/>
      <c r="L59" s="82"/>
      <c r="M59" s="66"/>
      <c r="N59" s="82"/>
      <c r="O59" s="82"/>
      <c r="P59" s="104"/>
      <c r="Q59" s="104"/>
      <c r="R59" s="104"/>
      <c r="S59" s="82"/>
      <c r="T59" s="82"/>
      <c r="U59" s="82"/>
      <c r="V59" s="66"/>
      <c r="W59" s="82"/>
      <c r="X59" s="82"/>
      <c r="Y59" s="183"/>
      <c r="Z59" s="82"/>
      <c r="AA59" s="181"/>
      <c r="AB59" s="82"/>
      <c r="AC59" s="82"/>
      <c r="AD59" s="82"/>
      <c r="AE59" s="82"/>
      <c r="AF59" s="82"/>
      <c r="AG59" s="83"/>
      <c r="AH59" s="83"/>
      <c r="AI59" s="219"/>
      <c r="AJ59" s="219"/>
      <c r="AK59" s="219"/>
      <c r="AL59" s="66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  <c r="FF59" s="219"/>
      <c r="FG59" s="219"/>
      <c r="FH59" s="219"/>
      <c r="FI59" s="219"/>
      <c r="FJ59" s="219"/>
      <c r="FK59" s="219"/>
      <c r="FL59" s="219"/>
      <c r="FM59" s="219"/>
      <c r="FN59" s="219"/>
      <c r="FO59" s="219"/>
      <c r="FP59" s="219"/>
      <c r="FQ59" s="219"/>
      <c r="FR59" s="219"/>
      <c r="FS59" s="219"/>
      <c r="FT59" s="219"/>
      <c r="FU59" s="219"/>
      <c r="FV59" s="219"/>
      <c r="FW59" s="219"/>
      <c r="FX59" s="219"/>
      <c r="FY59" s="219"/>
      <c r="FZ59" s="219"/>
      <c r="GA59" s="219"/>
      <c r="GB59" s="219"/>
      <c r="GC59" s="219"/>
      <c r="GD59" s="219"/>
      <c r="GE59" s="219"/>
      <c r="GF59" s="219"/>
      <c r="GG59" s="219"/>
      <c r="GH59" s="219"/>
      <c r="GI59" s="219"/>
      <c r="GJ59" s="219"/>
      <c r="GK59" s="219"/>
      <c r="GL59" s="219"/>
      <c r="GM59" s="219"/>
      <c r="GN59" s="219"/>
      <c r="GO59" s="219"/>
      <c r="GP59" s="219"/>
      <c r="GQ59" s="219"/>
      <c r="GR59" s="219"/>
      <c r="GS59" s="219"/>
      <c r="GT59" s="219"/>
      <c r="GU59" s="219"/>
      <c r="GV59" s="219"/>
      <c r="GW59" s="219"/>
      <c r="GX59" s="219"/>
      <c r="GY59" s="219"/>
      <c r="GZ59" s="219"/>
      <c r="HA59" s="219"/>
      <c r="HB59" s="219"/>
      <c r="HC59" s="219"/>
      <c r="HD59" s="219"/>
      <c r="HE59" s="219"/>
      <c r="HF59" s="219"/>
      <c r="HG59" s="219"/>
      <c r="HH59" s="219"/>
      <c r="HI59" s="219"/>
      <c r="HJ59" s="219"/>
      <c r="HK59" s="219"/>
      <c r="HL59" s="219"/>
      <c r="HM59" s="219"/>
      <c r="HN59" s="219"/>
      <c r="HO59" s="219"/>
      <c r="HP59" s="219"/>
      <c r="HQ59" s="219"/>
      <c r="HR59" s="219"/>
      <c r="HS59" s="219"/>
      <c r="HT59" s="219"/>
      <c r="HU59" s="219"/>
      <c r="HV59" s="219"/>
      <c r="HW59" s="219"/>
      <c r="HX59" s="219"/>
      <c r="HY59" s="219"/>
      <c r="HZ59" s="219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</row>
    <row r="60" spans="1:265" s="78" customFormat="1">
      <c r="A60" s="76"/>
      <c r="B60" s="76"/>
      <c r="C60" s="76"/>
      <c r="D60" s="76"/>
      <c r="E60" s="76"/>
      <c r="F60" s="76"/>
      <c r="H60" s="79"/>
      <c r="I60" s="66"/>
      <c r="J60" s="80"/>
      <c r="K60" s="82"/>
      <c r="L60" s="82"/>
      <c r="M60" s="66"/>
      <c r="N60" s="82"/>
      <c r="O60" s="82"/>
      <c r="P60" s="104"/>
      <c r="Q60" s="104"/>
      <c r="R60" s="104"/>
      <c r="S60" s="82"/>
      <c r="T60" s="82"/>
      <c r="U60" s="82"/>
      <c r="V60" s="66"/>
      <c r="W60" s="82"/>
      <c r="X60" s="82"/>
      <c r="Y60" s="183"/>
      <c r="Z60" s="82"/>
      <c r="AA60" s="181"/>
      <c r="AB60" s="82"/>
      <c r="AC60" s="82"/>
      <c r="AD60" s="82"/>
      <c r="AE60" s="82"/>
      <c r="AF60" s="82"/>
      <c r="AG60" s="83"/>
      <c r="AH60" s="83"/>
      <c r="AI60" s="219"/>
      <c r="AJ60" s="219"/>
      <c r="AK60" s="219"/>
      <c r="AL60" s="66"/>
      <c r="AM60" s="219"/>
      <c r="AN60" s="219"/>
      <c r="AO60" s="219"/>
      <c r="AP60" s="219"/>
      <c r="AQ60" s="219"/>
      <c r="AR60" s="219"/>
      <c r="AS60" s="219"/>
      <c r="AT60" s="219"/>
      <c r="AU60" s="219"/>
      <c r="AV60" s="219"/>
      <c r="AW60" s="219"/>
      <c r="AX60" s="219"/>
      <c r="AY60" s="219"/>
      <c r="AZ60" s="219"/>
      <c r="BA60" s="219"/>
      <c r="BB60" s="219"/>
      <c r="BC60" s="219"/>
      <c r="BD60" s="219"/>
      <c r="BE60" s="219"/>
      <c r="BF60" s="219"/>
      <c r="BG60" s="219"/>
      <c r="BH60" s="219"/>
      <c r="BI60" s="219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219"/>
      <c r="BY60" s="219"/>
      <c r="BZ60" s="219"/>
      <c r="CA60" s="219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219"/>
      <c r="FF60" s="219"/>
      <c r="FG60" s="219"/>
      <c r="FH60" s="219"/>
      <c r="FI60" s="219"/>
      <c r="FJ60" s="219"/>
      <c r="FK60" s="219"/>
      <c r="FL60" s="219"/>
      <c r="FM60" s="219"/>
      <c r="FN60" s="219"/>
      <c r="FO60" s="219"/>
      <c r="FP60" s="219"/>
      <c r="FQ60" s="219"/>
      <c r="FR60" s="219"/>
      <c r="FS60" s="219"/>
      <c r="FT60" s="219"/>
      <c r="FU60" s="219"/>
      <c r="FV60" s="219"/>
      <c r="FW60" s="219"/>
      <c r="FX60" s="219"/>
      <c r="FY60" s="219"/>
      <c r="FZ60" s="219"/>
      <c r="GA60" s="219"/>
      <c r="GB60" s="219"/>
      <c r="GC60" s="219"/>
      <c r="GD60" s="219"/>
      <c r="GE60" s="219"/>
      <c r="GF60" s="219"/>
      <c r="GG60" s="219"/>
      <c r="GH60" s="219"/>
      <c r="GI60" s="219"/>
      <c r="GJ60" s="219"/>
      <c r="GK60" s="219"/>
      <c r="GL60" s="219"/>
      <c r="GM60" s="219"/>
      <c r="GN60" s="219"/>
      <c r="GO60" s="219"/>
      <c r="GP60" s="219"/>
      <c r="GQ60" s="219"/>
      <c r="GR60" s="219"/>
      <c r="GS60" s="219"/>
      <c r="GT60" s="219"/>
      <c r="GU60" s="219"/>
      <c r="GV60" s="219"/>
      <c r="GW60" s="219"/>
      <c r="GX60" s="219"/>
      <c r="GY60" s="219"/>
      <c r="GZ60" s="219"/>
      <c r="HA60" s="219"/>
      <c r="HB60" s="219"/>
      <c r="HC60" s="219"/>
      <c r="HD60" s="219"/>
      <c r="HE60" s="219"/>
      <c r="HF60" s="219"/>
      <c r="HG60" s="219"/>
      <c r="HH60" s="219"/>
      <c r="HI60" s="219"/>
      <c r="HJ60" s="219"/>
      <c r="HK60" s="219"/>
      <c r="HL60" s="219"/>
      <c r="HM60" s="219"/>
      <c r="HN60" s="219"/>
      <c r="HO60" s="219"/>
      <c r="HP60" s="219"/>
      <c r="HQ60" s="219"/>
      <c r="HR60" s="219"/>
      <c r="HS60" s="219"/>
      <c r="HT60" s="219"/>
      <c r="HU60" s="219"/>
      <c r="HV60" s="219"/>
      <c r="HW60" s="219"/>
      <c r="HX60" s="219"/>
      <c r="HY60" s="219"/>
      <c r="HZ60" s="219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</row>
    <row r="61" spans="1:265" s="78" customFormat="1">
      <c r="A61" s="76"/>
      <c r="B61" s="76"/>
      <c r="C61" s="76"/>
      <c r="D61" s="76"/>
      <c r="E61" s="76"/>
      <c r="F61" s="76"/>
      <c r="H61" s="79"/>
      <c r="I61" s="66"/>
      <c r="J61" s="80"/>
      <c r="K61" s="82"/>
      <c r="L61" s="82"/>
      <c r="M61" s="66"/>
      <c r="N61" s="82"/>
      <c r="O61" s="82"/>
      <c r="P61" s="104"/>
      <c r="Q61" s="104"/>
      <c r="R61" s="104"/>
      <c r="S61" s="82"/>
      <c r="T61" s="82"/>
      <c r="U61" s="82"/>
      <c r="V61" s="66"/>
      <c r="W61" s="82"/>
      <c r="X61" s="82"/>
      <c r="Y61" s="183"/>
      <c r="Z61" s="82"/>
      <c r="AA61" s="181"/>
      <c r="AB61" s="82"/>
      <c r="AC61" s="82"/>
      <c r="AD61" s="82"/>
      <c r="AE61" s="82"/>
      <c r="AF61" s="82"/>
      <c r="AG61" s="83"/>
      <c r="AH61" s="83"/>
      <c r="AI61" s="219"/>
      <c r="AJ61" s="219"/>
      <c r="AK61" s="219"/>
      <c r="AL61" s="66"/>
      <c r="AM61" s="219"/>
      <c r="AN61" s="219"/>
      <c r="AO61" s="219"/>
      <c r="AP61" s="219"/>
      <c r="AQ61" s="219"/>
      <c r="AR61" s="219"/>
      <c r="AS61" s="219"/>
      <c r="AT61" s="219"/>
      <c r="AU61" s="219"/>
      <c r="AV61" s="219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219"/>
      <c r="BX61" s="219"/>
      <c r="BY61" s="219"/>
      <c r="BZ61" s="219"/>
      <c r="CA61" s="219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219"/>
      <c r="FF61" s="219"/>
      <c r="FG61" s="219"/>
      <c r="FH61" s="219"/>
      <c r="FI61" s="219"/>
      <c r="FJ61" s="219"/>
      <c r="FK61" s="219"/>
      <c r="FL61" s="219"/>
      <c r="FM61" s="219"/>
      <c r="FN61" s="219"/>
      <c r="FO61" s="219"/>
      <c r="FP61" s="219"/>
      <c r="FQ61" s="219"/>
      <c r="FR61" s="219"/>
      <c r="FS61" s="219"/>
      <c r="FT61" s="219"/>
      <c r="FU61" s="219"/>
      <c r="FV61" s="219"/>
      <c r="FW61" s="219"/>
      <c r="FX61" s="219"/>
      <c r="FY61" s="219"/>
      <c r="FZ61" s="219"/>
      <c r="GA61" s="219"/>
      <c r="GB61" s="219"/>
      <c r="GC61" s="219"/>
      <c r="GD61" s="219"/>
      <c r="GE61" s="219"/>
      <c r="GF61" s="219"/>
      <c r="GG61" s="219"/>
      <c r="GH61" s="219"/>
      <c r="GI61" s="219"/>
      <c r="GJ61" s="219"/>
      <c r="GK61" s="219"/>
      <c r="GL61" s="219"/>
      <c r="GM61" s="219"/>
      <c r="GN61" s="219"/>
      <c r="GO61" s="219"/>
      <c r="GP61" s="219"/>
      <c r="GQ61" s="219"/>
      <c r="GR61" s="219"/>
      <c r="GS61" s="219"/>
      <c r="GT61" s="219"/>
      <c r="GU61" s="219"/>
      <c r="GV61" s="219"/>
      <c r="GW61" s="219"/>
      <c r="GX61" s="219"/>
      <c r="GY61" s="219"/>
      <c r="GZ61" s="219"/>
      <c r="HA61" s="219"/>
      <c r="HB61" s="219"/>
      <c r="HC61" s="219"/>
      <c r="HD61" s="219"/>
      <c r="HE61" s="219"/>
      <c r="HF61" s="219"/>
      <c r="HG61" s="219"/>
      <c r="HH61" s="219"/>
      <c r="HI61" s="219"/>
      <c r="HJ61" s="219"/>
      <c r="HK61" s="219"/>
      <c r="HL61" s="219"/>
      <c r="HM61" s="219"/>
      <c r="HN61" s="219"/>
      <c r="HO61" s="219"/>
      <c r="HP61" s="219"/>
      <c r="HQ61" s="219"/>
      <c r="HR61" s="219"/>
      <c r="HS61" s="219"/>
      <c r="HT61" s="219"/>
      <c r="HU61" s="219"/>
      <c r="HV61" s="219"/>
      <c r="HW61" s="219"/>
      <c r="HX61" s="219"/>
      <c r="HY61" s="219"/>
      <c r="HZ61" s="219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</row>
    <row r="62" spans="1:265" s="78" customFormat="1">
      <c r="A62" s="76"/>
      <c r="B62" s="76"/>
      <c r="C62" s="76"/>
      <c r="D62" s="76"/>
      <c r="E62" s="76"/>
      <c r="F62" s="76"/>
      <c r="H62" s="79"/>
      <c r="I62" s="66"/>
      <c r="J62" s="80"/>
      <c r="K62" s="82"/>
      <c r="L62" s="82"/>
      <c r="M62" s="66"/>
      <c r="N62" s="82"/>
      <c r="O62" s="82"/>
      <c r="P62" s="104"/>
      <c r="Q62" s="104"/>
      <c r="R62" s="104"/>
      <c r="S62" s="82"/>
      <c r="T62" s="82"/>
      <c r="U62" s="82"/>
      <c r="V62" s="66"/>
      <c r="W62" s="82"/>
      <c r="X62" s="82"/>
      <c r="Y62" s="183"/>
      <c r="Z62" s="82"/>
      <c r="AA62" s="181"/>
      <c r="AB62" s="82"/>
      <c r="AC62" s="82"/>
      <c r="AD62" s="82"/>
      <c r="AE62" s="82"/>
      <c r="AF62" s="82"/>
      <c r="AG62" s="83"/>
      <c r="AH62" s="83"/>
      <c r="AI62" s="219"/>
      <c r="AJ62" s="219"/>
      <c r="AK62" s="219"/>
      <c r="AL62" s="66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  <c r="FF62" s="219"/>
      <c r="FG62" s="219"/>
      <c r="FH62" s="219"/>
      <c r="FI62" s="219"/>
      <c r="FJ62" s="219"/>
      <c r="FK62" s="219"/>
      <c r="FL62" s="219"/>
      <c r="FM62" s="219"/>
      <c r="FN62" s="219"/>
      <c r="FO62" s="219"/>
      <c r="FP62" s="219"/>
      <c r="FQ62" s="219"/>
      <c r="FR62" s="219"/>
      <c r="FS62" s="219"/>
      <c r="FT62" s="219"/>
      <c r="FU62" s="219"/>
      <c r="FV62" s="219"/>
      <c r="FW62" s="219"/>
      <c r="FX62" s="219"/>
      <c r="FY62" s="219"/>
      <c r="FZ62" s="219"/>
      <c r="GA62" s="219"/>
      <c r="GB62" s="219"/>
      <c r="GC62" s="219"/>
      <c r="GD62" s="219"/>
      <c r="GE62" s="219"/>
      <c r="GF62" s="219"/>
      <c r="GG62" s="219"/>
      <c r="GH62" s="219"/>
      <c r="GI62" s="219"/>
      <c r="GJ62" s="219"/>
      <c r="GK62" s="219"/>
      <c r="GL62" s="219"/>
      <c r="GM62" s="219"/>
      <c r="GN62" s="219"/>
      <c r="GO62" s="219"/>
      <c r="GP62" s="219"/>
      <c r="GQ62" s="219"/>
      <c r="GR62" s="219"/>
      <c r="GS62" s="219"/>
      <c r="GT62" s="219"/>
      <c r="GU62" s="219"/>
      <c r="GV62" s="219"/>
      <c r="GW62" s="219"/>
      <c r="GX62" s="219"/>
      <c r="GY62" s="219"/>
      <c r="GZ62" s="219"/>
      <c r="HA62" s="219"/>
      <c r="HB62" s="219"/>
      <c r="HC62" s="219"/>
      <c r="HD62" s="219"/>
      <c r="HE62" s="219"/>
      <c r="HF62" s="219"/>
      <c r="HG62" s="219"/>
      <c r="HH62" s="219"/>
      <c r="HI62" s="219"/>
      <c r="HJ62" s="219"/>
      <c r="HK62" s="219"/>
      <c r="HL62" s="219"/>
      <c r="HM62" s="219"/>
      <c r="HN62" s="219"/>
      <c r="HO62" s="219"/>
      <c r="HP62" s="219"/>
      <c r="HQ62" s="219"/>
      <c r="HR62" s="219"/>
      <c r="HS62" s="219"/>
      <c r="HT62" s="219"/>
      <c r="HU62" s="219"/>
      <c r="HV62" s="219"/>
      <c r="HW62" s="219"/>
      <c r="HX62" s="219"/>
      <c r="HY62" s="219"/>
      <c r="HZ62" s="219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</row>
    <row r="63" spans="1:265" s="78" customFormat="1">
      <c r="A63" s="76"/>
      <c r="B63" s="76"/>
      <c r="C63" s="76"/>
      <c r="D63" s="76"/>
      <c r="E63" s="76"/>
      <c r="F63" s="76"/>
      <c r="H63" s="79"/>
      <c r="I63" s="66"/>
      <c r="J63" s="80"/>
      <c r="K63" s="82"/>
      <c r="L63" s="82"/>
      <c r="M63" s="66"/>
      <c r="N63" s="82"/>
      <c r="O63" s="82"/>
      <c r="P63" s="104"/>
      <c r="Q63" s="104"/>
      <c r="R63" s="104"/>
      <c r="S63" s="82"/>
      <c r="T63" s="82"/>
      <c r="U63" s="82"/>
      <c r="V63" s="66"/>
      <c r="W63" s="82"/>
      <c r="X63" s="82"/>
      <c r="Y63" s="183"/>
      <c r="Z63" s="82"/>
      <c r="AA63" s="181"/>
      <c r="AB63" s="82"/>
      <c r="AC63" s="82"/>
      <c r="AD63" s="82"/>
      <c r="AE63" s="82"/>
      <c r="AF63" s="82"/>
      <c r="AG63" s="83"/>
      <c r="AH63" s="83"/>
      <c r="AI63" s="219"/>
      <c r="AJ63" s="219"/>
      <c r="AK63" s="219"/>
      <c r="AL63" s="66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  <c r="FF63" s="219"/>
      <c r="FG63" s="219"/>
      <c r="FH63" s="219"/>
      <c r="FI63" s="219"/>
      <c r="FJ63" s="219"/>
      <c r="FK63" s="219"/>
      <c r="FL63" s="219"/>
      <c r="FM63" s="219"/>
      <c r="FN63" s="219"/>
      <c r="FO63" s="219"/>
      <c r="FP63" s="219"/>
      <c r="FQ63" s="219"/>
      <c r="FR63" s="219"/>
      <c r="FS63" s="219"/>
      <c r="FT63" s="219"/>
      <c r="FU63" s="219"/>
      <c r="FV63" s="219"/>
      <c r="FW63" s="219"/>
      <c r="FX63" s="219"/>
      <c r="FY63" s="219"/>
      <c r="FZ63" s="219"/>
      <c r="GA63" s="219"/>
      <c r="GB63" s="219"/>
      <c r="GC63" s="219"/>
      <c r="GD63" s="219"/>
      <c r="GE63" s="219"/>
      <c r="GF63" s="219"/>
      <c r="GG63" s="219"/>
      <c r="GH63" s="219"/>
      <c r="GI63" s="219"/>
      <c r="GJ63" s="219"/>
      <c r="GK63" s="219"/>
      <c r="GL63" s="219"/>
      <c r="GM63" s="219"/>
      <c r="GN63" s="219"/>
      <c r="GO63" s="219"/>
      <c r="GP63" s="219"/>
      <c r="GQ63" s="219"/>
      <c r="GR63" s="219"/>
      <c r="GS63" s="219"/>
      <c r="GT63" s="219"/>
      <c r="GU63" s="219"/>
      <c r="GV63" s="219"/>
      <c r="GW63" s="219"/>
      <c r="GX63" s="219"/>
      <c r="GY63" s="219"/>
      <c r="GZ63" s="219"/>
      <c r="HA63" s="219"/>
      <c r="HB63" s="219"/>
      <c r="HC63" s="219"/>
      <c r="HD63" s="219"/>
      <c r="HE63" s="219"/>
      <c r="HF63" s="219"/>
      <c r="HG63" s="219"/>
      <c r="HH63" s="219"/>
      <c r="HI63" s="219"/>
      <c r="HJ63" s="219"/>
      <c r="HK63" s="219"/>
      <c r="HL63" s="219"/>
      <c r="HM63" s="219"/>
      <c r="HN63" s="219"/>
      <c r="HO63" s="219"/>
      <c r="HP63" s="219"/>
      <c r="HQ63" s="219"/>
      <c r="HR63" s="219"/>
      <c r="HS63" s="219"/>
      <c r="HT63" s="219"/>
      <c r="HU63" s="219"/>
      <c r="HV63" s="219"/>
      <c r="HW63" s="219"/>
      <c r="HX63" s="219"/>
      <c r="HY63" s="219"/>
      <c r="HZ63" s="219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</row>
    <row r="64" spans="1:265" s="78" customFormat="1">
      <c r="A64" s="76"/>
      <c r="B64" s="76"/>
      <c r="C64" s="76"/>
      <c r="D64" s="76"/>
      <c r="E64" s="76"/>
      <c r="F64" s="76"/>
      <c r="H64" s="79"/>
      <c r="I64" s="66"/>
      <c r="J64" s="80"/>
      <c r="K64" s="82"/>
      <c r="L64" s="82"/>
      <c r="M64" s="66"/>
      <c r="N64" s="82"/>
      <c r="O64" s="82"/>
      <c r="P64" s="104"/>
      <c r="Q64" s="104"/>
      <c r="R64" s="104"/>
      <c r="S64" s="82"/>
      <c r="T64" s="82"/>
      <c r="U64" s="82"/>
      <c r="V64" s="66"/>
      <c r="W64" s="82"/>
      <c r="X64" s="82"/>
      <c r="Y64" s="183"/>
      <c r="Z64" s="82"/>
      <c r="AA64" s="181"/>
      <c r="AB64" s="82"/>
      <c r="AC64" s="82"/>
      <c r="AD64" s="82"/>
      <c r="AE64" s="82"/>
      <c r="AF64" s="82"/>
      <c r="AG64" s="83"/>
      <c r="AH64" s="83"/>
      <c r="AI64" s="219"/>
      <c r="AJ64" s="219"/>
      <c r="AK64" s="219"/>
      <c r="AL64" s="66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  <c r="FF64" s="219"/>
      <c r="FG64" s="219"/>
      <c r="FH64" s="219"/>
      <c r="FI64" s="219"/>
      <c r="FJ64" s="219"/>
      <c r="FK64" s="219"/>
      <c r="FL64" s="219"/>
      <c r="FM64" s="219"/>
      <c r="FN64" s="219"/>
      <c r="FO64" s="219"/>
      <c r="FP64" s="219"/>
      <c r="FQ64" s="219"/>
      <c r="FR64" s="219"/>
      <c r="FS64" s="219"/>
      <c r="FT64" s="219"/>
      <c r="FU64" s="219"/>
      <c r="FV64" s="219"/>
      <c r="FW64" s="219"/>
      <c r="FX64" s="219"/>
      <c r="FY64" s="219"/>
      <c r="FZ64" s="219"/>
      <c r="GA64" s="219"/>
      <c r="GB64" s="219"/>
      <c r="GC64" s="219"/>
      <c r="GD64" s="219"/>
      <c r="GE64" s="219"/>
      <c r="GF64" s="219"/>
      <c r="GG64" s="219"/>
      <c r="GH64" s="219"/>
      <c r="GI64" s="219"/>
      <c r="GJ64" s="219"/>
      <c r="GK64" s="219"/>
      <c r="GL64" s="219"/>
      <c r="GM64" s="219"/>
      <c r="GN64" s="219"/>
      <c r="GO64" s="219"/>
      <c r="GP64" s="219"/>
      <c r="GQ64" s="219"/>
      <c r="GR64" s="219"/>
      <c r="GS64" s="219"/>
      <c r="GT64" s="219"/>
      <c r="GU64" s="219"/>
      <c r="GV64" s="219"/>
      <c r="GW64" s="219"/>
      <c r="GX64" s="219"/>
      <c r="GY64" s="219"/>
      <c r="GZ64" s="219"/>
      <c r="HA64" s="219"/>
      <c r="HB64" s="219"/>
      <c r="HC64" s="219"/>
      <c r="HD64" s="219"/>
      <c r="HE64" s="219"/>
      <c r="HF64" s="219"/>
      <c r="HG64" s="219"/>
      <c r="HH64" s="219"/>
      <c r="HI64" s="219"/>
      <c r="HJ64" s="219"/>
      <c r="HK64" s="219"/>
      <c r="HL64" s="219"/>
      <c r="HM64" s="219"/>
      <c r="HN64" s="219"/>
      <c r="HO64" s="219"/>
      <c r="HP64" s="219"/>
      <c r="HQ64" s="219"/>
      <c r="HR64" s="219"/>
      <c r="HS64" s="219"/>
      <c r="HT64" s="219"/>
      <c r="HU64" s="219"/>
      <c r="HV64" s="219"/>
      <c r="HW64" s="219"/>
      <c r="HX64" s="219"/>
      <c r="HY64" s="219"/>
      <c r="HZ64" s="219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</row>
    <row r="65" spans="1:265" s="78" customFormat="1">
      <c r="A65" s="76"/>
      <c r="B65" s="76"/>
      <c r="C65" s="76"/>
      <c r="D65" s="76"/>
      <c r="E65" s="76"/>
      <c r="F65" s="76"/>
      <c r="H65" s="79"/>
      <c r="I65" s="66"/>
      <c r="J65" s="80"/>
      <c r="K65" s="82"/>
      <c r="L65" s="82"/>
      <c r="M65" s="66"/>
      <c r="N65" s="82"/>
      <c r="O65" s="82"/>
      <c r="P65" s="104"/>
      <c r="Q65" s="104"/>
      <c r="R65" s="104"/>
      <c r="S65" s="82"/>
      <c r="T65" s="82"/>
      <c r="U65" s="82"/>
      <c r="V65" s="66"/>
      <c r="W65" s="82"/>
      <c r="X65" s="82"/>
      <c r="Y65" s="183"/>
      <c r="Z65" s="82"/>
      <c r="AA65" s="181"/>
      <c r="AB65" s="82"/>
      <c r="AC65" s="82"/>
      <c r="AD65" s="82"/>
      <c r="AE65" s="82"/>
      <c r="AF65" s="82"/>
      <c r="AG65" s="83"/>
      <c r="AH65" s="83"/>
      <c r="AI65" s="219"/>
      <c r="AJ65" s="219"/>
      <c r="AK65" s="219"/>
      <c r="AL65" s="66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  <c r="FF65" s="219"/>
      <c r="FG65" s="219"/>
      <c r="FH65" s="219"/>
      <c r="FI65" s="219"/>
      <c r="FJ65" s="219"/>
      <c r="FK65" s="219"/>
      <c r="FL65" s="219"/>
      <c r="FM65" s="219"/>
      <c r="FN65" s="219"/>
      <c r="FO65" s="219"/>
      <c r="FP65" s="219"/>
      <c r="FQ65" s="219"/>
      <c r="FR65" s="219"/>
      <c r="FS65" s="219"/>
      <c r="FT65" s="219"/>
      <c r="FU65" s="219"/>
      <c r="FV65" s="219"/>
      <c r="FW65" s="219"/>
      <c r="FX65" s="219"/>
      <c r="FY65" s="219"/>
      <c r="FZ65" s="219"/>
      <c r="GA65" s="219"/>
      <c r="GB65" s="219"/>
      <c r="GC65" s="219"/>
      <c r="GD65" s="219"/>
      <c r="GE65" s="219"/>
      <c r="GF65" s="219"/>
      <c r="GG65" s="219"/>
      <c r="GH65" s="219"/>
      <c r="GI65" s="219"/>
      <c r="GJ65" s="219"/>
      <c r="GK65" s="219"/>
      <c r="GL65" s="219"/>
      <c r="GM65" s="219"/>
      <c r="GN65" s="219"/>
      <c r="GO65" s="219"/>
      <c r="GP65" s="219"/>
      <c r="GQ65" s="219"/>
      <c r="GR65" s="219"/>
      <c r="GS65" s="219"/>
      <c r="GT65" s="219"/>
      <c r="GU65" s="219"/>
      <c r="GV65" s="219"/>
      <c r="GW65" s="219"/>
      <c r="GX65" s="219"/>
      <c r="GY65" s="219"/>
      <c r="GZ65" s="219"/>
      <c r="HA65" s="219"/>
      <c r="HB65" s="219"/>
      <c r="HC65" s="219"/>
      <c r="HD65" s="219"/>
      <c r="HE65" s="219"/>
      <c r="HF65" s="219"/>
      <c r="HG65" s="219"/>
      <c r="HH65" s="219"/>
      <c r="HI65" s="219"/>
      <c r="HJ65" s="219"/>
      <c r="HK65" s="219"/>
      <c r="HL65" s="219"/>
      <c r="HM65" s="219"/>
      <c r="HN65" s="219"/>
      <c r="HO65" s="219"/>
      <c r="HP65" s="219"/>
      <c r="HQ65" s="219"/>
      <c r="HR65" s="219"/>
      <c r="HS65" s="219"/>
      <c r="HT65" s="219"/>
      <c r="HU65" s="219"/>
      <c r="HV65" s="219"/>
      <c r="HW65" s="219"/>
      <c r="HX65" s="219"/>
      <c r="HY65" s="219"/>
      <c r="HZ65" s="219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</row>
    <row r="66" spans="1:265" s="78" customFormat="1">
      <c r="A66" s="76"/>
      <c r="B66" s="76"/>
      <c r="C66" s="76"/>
      <c r="D66" s="76"/>
      <c r="E66" s="76"/>
      <c r="F66" s="76"/>
      <c r="H66" s="79"/>
      <c r="I66" s="66"/>
      <c r="J66" s="80"/>
      <c r="K66" s="82"/>
      <c r="L66" s="82"/>
      <c r="M66" s="66"/>
      <c r="N66" s="82"/>
      <c r="O66" s="82"/>
      <c r="P66" s="104"/>
      <c r="Q66" s="104"/>
      <c r="R66" s="104"/>
      <c r="S66" s="82"/>
      <c r="T66" s="82"/>
      <c r="U66" s="82"/>
      <c r="V66" s="66"/>
      <c r="W66" s="82"/>
      <c r="X66" s="82"/>
      <c r="Y66" s="183"/>
      <c r="Z66" s="82"/>
      <c r="AA66" s="181"/>
      <c r="AB66" s="82"/>
      <c r="AC66" s="82"/>
      <c r="AD66" s="82"/>
      <c r="AE66" s="82"/>
      <c r="AF66" s="82"/>
      <c r="AG66" s="83"/>
      <c r="AH66" s="83"/>
      <c r="AI66" s="219"/>
      <c r="AJ66" s="219"/>
      <c r="AK66" s="219"/>
      <c r="AL66" s="66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  <c r="FF66" s="219"/>
      <c r="FG66" s="219"/>
      <c r="FH66" s="219"/>
      <c r="FI66" s="219"/>
      <c r="FJ66" s="219"/>
      <c r="FK66" s="219"/>
      <c r="FL66" s="219"/>
      <c r="FM66" s="219"/>
      <c r="FN66" s="219"/>
      <c r="FO66" s="219"/>
      <c r="FP66" s="219"/>
      <c r="FQ66" s="219"/>
      <c r="FR66" s="219"/>
      <c r="FS66" s="219"/>
      <c r="FT66" s="219"/>
      <c r="FU66" s="219"/>
      <c r="FV66" s="219"/>
      <c r="FW66" s="219"/>
      <c r="FX66" s="219"/>
      <c r="FY66" s="219"/>
      <c r="FZ66" s="219"/>
      <c r="GA66" s="219"/>
      <c r="GB66" s="219"/>
      <c r="GC66" s="219"/>
      <c r="GD66" s="219"/>
      <c r="GE66" s="219"/>
      <c r="GF66" s="219"/>
      <c r="GG66" s="219"/>
      <c r="GH66" s="219"/>
      <c r="GI66" s="219"/>
      <c r="GJ66" s="219"/>
      <c r="GK66" s="219"/>
      <c r="GL66" s="219"/>
      <c r="GM66" s="219"/>
      <c r="GN66" s="219"/>
      <c r="GO66" s="219"/>
      <c r="GP66" s="219"/>
      <c r="GQ66" s="219"/>
      <c r="GR66" s="219"/>
      <c r="GS66" s="219"/>
      <c r="GT66" s="219"/>
      <c r="GU66" s="219"/>
      <c r="GV66" s="219"/>
      <c r="GW66" s="219"/>
      <c r="GX66" s="219"/>
      <c r="GY66" s="219"/>
      <c r="GZ66" s="219"/>
      <c r="HA66" s="219"/>
      <c r="HB66" s="219"/>
      <c r="HC66" s="219"/>
      <c r="HD66" s="219"/>
      <c r="HE66" s="219"/>
      <c r="HF66" s="219"/>
      <c r="HG66" s="219"/>
      <c r="HH66" s="219"/>
      <c r="HI66" s="219"/>
      <c r="HJ66" s="219"/>
      <c r="HK66" s="219"/>
      <c r="HL66" s="219"/>
      <c r="HM66" s="219"/>
      <c r="HN66" s="219"/>
      <c r="HO66" s="219"/>
      <c r="HP66" s="219"/>
      <c r="HQ66" s="219"/>
      <c r="HR66" s="219"/>
      <c r="HS66" s="219"/>
      <c r="HT66" s="219"/>
      <c r="HU66" s="219"/>
      <c r="HV66" s="219"/>
      <c r="HW66" s="219"/>
      <c r="HX66" s="219"/>
      <c r="HY66" s="219"/>
      <c r="HZ66" s="219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</row>
    <row r="67" spans="1:265" s="78" customFormat="1">
      <c r="A67" s="76"/>
      <c r="B67" s="76"/>
      <c r="C67" s="76"/>
      <c r="D67" s="76"/>
      <c r="E67" s="76"/>
      <c r="F67" s="76"/>
      <c r="H67" s="79"/>
      <c r="I67" s="66"/>
      <c r="J67" s="80"/>
      <c r="K67" s="82"/>
      <c r="L67" s="82"/>
      <c r="M67" s="66"/>
      <c r="N67" s="82"/>
      <c r="O67" s="82"/>
      <c r="P67" s="104"/>
      <c r="Q67" s="104"/>
      <c r="R67" s="104"/>
      <c r="S67" s="82"/>
      <c r="T67" s="82"/>
      <c r="U67" s="82"/>
      <c r="V67" s="66"/>
      <c r="W67" s="82"/>
      <c r="X67" s="82"/>
      <c r="Y67" s="183"/>
      <c r="Z67" s="82"/>
      <c r="AA67" s="181"/>
      <c r="AB67" s="82"/>
      <c r="AC67" s="82"/>
      <c r="AD67" s="82"/>
      <c r="AE67" s="82"/>
      <c r="AF67" s="82"/>
      <c r="AG67" s="83"/>
      <c r="AH67" s="83"/>
      <c r="AI67" s="219"/>
      <c r="AJ67" s="219"/>
      <c r="AK67" s="219"/>
      <c r="AL67" s="66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  <c r="FF67" s="219"/>
      <c r="FG67" s="219"/>
      <c r="FH67" s="219"/>
      <c r="FI67" s="219"/>
      <c r="FJ67" s="219"/>
      <c r="FK67" s="219"/>
      <c r="FL67" s="219"/>
      <c r="FM67" s="219"/>
      <c r="FN67" s="219"/>
      <c r="FO67" s="219"/>
      <c r="FP67" s="219"/>
      <c r="FQ67" s="219"/>
      <c r="FR67" s="219"/>
      <c r="FS67" s="219"/>
      <c r="FT67" s="219"/>
      <c r="FU67" s="219"/>
      <c r="FV67" s="219"/>
      <c r="FW67" s="219"/>
      <c r="FX67" s="219"/>
      <c r="FY67" s="219"/>
      <c r="FZ67" s="219"/>
      <c r="GA67" s="219"/>
      <c r="GB67" s="219"/>
      <c r="GC67" s="219"/>
      <c r="GD67" s="219"/>
      <c r="GE67" s="219"/>
      <c r="GF67" s="219"/>
      <c r="GG67" s="219"/>
      <c r="GH67" s="219"/>
      <c r="GI67" s="219"/>
      <c r="GJ67" s="219"/>
      <c r="GK67" s="219"/>
      <c r="GL67" s="219"/>
      <c r="GM67" s="219"/>
      <c r="GN67" s="219"/>
      <c r="GO67" s="219"/>
      <c r="GP67" s="219"/>
      <c r="GQ67" s="219"/>
      <c r="GR67" s="219"/>
      <c r="GS67" s="219"/>
      <c r="GT67" s="219"/>
      <c r="GU67" s="219"/>
      <c r="GV67" s="219"/>
      <c r="GW67" s="219"/>
      <c r="GX67" s="219"/>
      <c r="GY67" s="219"/>
      <c r="GZ67" s="219"/>
      <c r="HA67" s="219"/>
      <c r="HB67" s="219"/>
      <c r="HC67" s="219"/>
      <c r="HD67" s="219"/>
      <c r="HE67" s="219"/>
      <c r="HF67" s="219"/>
      <c r="HG67" s="219"/>
      <c r="HH67" s="219"/>
      <c r="HI67" s="219"/>
      <c r="HJ67" s="219"/>
      <c r="HK67" s="219"/>
      <c r="HL67" s="219"/>
      <c r="HM67" s="219"/>
      <c r="HN67" s="219"/>
      <c r="HO67" s="219"/>
      <c r="HP67" s="219"/>
      <c r="HQ67" s="219"/>
      <c r="HR67" s="219"/>
      <c r="HS67" s="219"/>
      <c r="HT67" s="219"/>
      <c r="HU67" s="219"/>
      <c r="HV67" s="219"/>
      <c r="HW67" s="219"/>
      <c r="HX67" s="219"/>
      <c r="HY67" s="219"/>
      <c r="HZ67" s="219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</row>
    <row r="68" spans="1:265" s="82" customFormat="1">
      <c r="A68" s="76"/>
      <c r="B68" s="76"/>
      <c r="C68" s="76"/>
      <c r="D68" s="76"/>
      <c r="E68" s="76"/>
      <c r="F68" s="76"/>
      <c r="G68" s="78"/>
      <c r="H68" s="79"/>
      <c r="I68" s="66"/>
      <c r="J68" s="80"/>
      <c r="M68" s="66"/>
      <c r="P68" s="104"/>
      <c r="Q68" s="104"/>
      <c r="R68" s="104"/>
      <c r="V68" s="66"/>
      <c r="Y68" s="183"/>
      <c r="AA68" s="181"/>
      <c r="AG68" s="83"/>
      <c r="AH68" s="83"/>
      <c r="AI68" s="219"/>
      <c r="AJ68" s="219"/>
      <c r="AK68" s="219"/>
      <c r="AL68" s="66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  <c r="FF68" s="219"/>
      <c r="FG68" s="219"/>
      <c r="FH68" s="219"/>
      <c r="FI68" s="219"/>
      <c r="FJ68" s="219"/>
      <c r="FK68" s="219"/>
      <c r="FL68" s="219"/>
      <c r="FM68" s="219"/>
      <c r="FN68" s="219"/>
      <c r="FO68" s="219"/>
      <c r="FP68" s="219"/>
      <c r="FQ68" s="219"/>
      <c r="FR68" s="219"/>
      <c r="FS68" s="219"/>
      <c r="FT68" s="219"/>
      <c r="FU68" s="219"/>
      <c r="FV68" s="219"/>
      <c r="FW68" s="219"/>
      <c r="FX68" s="219"/>
      <c r="FY68" s="219"/>
      <c r="FZ68" s="219"/>
      <c r="GA68" s="219"/>
      <c r="GB68" s="219"/>
      <c r="GC68" s="219"/>
      <c r="GD68" s="219"/>
      <c r="GE68" s="219"/>
      <c r="GF68" s="219"/>
      <c r="GG68" s="219"/>
      <c r="GH68" s="219"/>
      <c r="GI68" s="219"/>
      <c r="GJ68" s="219"/>
      <c r="GK68" s="219"/>
      <c r="GL68" s="219"/>
      <c r="GM68" s="219"/>
      <c r="GN68" s="219"/>
      <c r="GO68" s="219"/>
      <c r="GP68" s="219"/>
      <c r="GQ68" s="219"/>
      <c r="GR68" s="219"/>
      <c r="GS68" s="219"/>
      <c r="GT68" s="219"/>
      <c r="GU68" s="219"/>
      <c r="GV68" s="219"/>
      <c r="GW68" s="219"/>
      <c r="GX68" s="219"/>
      <c r="GY68" s="219"/>
      <c r="GZ68" s="219"/>
      <c r="HA68" s="219"/>
      <c r="HB68" s="219"/>
      <c r="HC68" s="219"/>
      <c r="HD68" s="219"/>
      <c r="HE68" s="219"/>
      <c r="HF68" s="219"/>
      <c r="HG68" s="219"/>
      <c r="HH68" s="219"/>
      <c r="HI68" s="219"/>
      <c r="HJ68" s="219"/>
      <c r="HK68" s="219"/>
      <c r="HL68" s="219"/>
      <c r="HM68" s="219"/>
      <c r="HN68" s="219"/>
      <c r="HO68" s="219"/>
      <c r="HP68" s="219"/>
      <c r="HQ68" s="219"/>
      <c r="HR68" s="219"/>
      <c r="HS68" s="219"/>
      <c r="HT68" s="219"/>
      <c r="HU68" s="219"/>
      <c r="HV68" s="219"/>
      <c r="HW68" s="219"/>
      <c r="HX68" s="219"/>
      <c r="HY68" s="219"/>
      <c r="HZ68" s="219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</row>
    <row r="69" spans="1:265" s="82" customFormat="1">
      <c r="A69" s="76"/>
      <c r="B69" s="76"/>
      <c r="C69" s="76"/>
      <c r="D69" s="76"/>
      <c r="E69" s="76"/>
      <c r="F69" s="76"/>
      <c r="G69" s="78"/>
      <c r="H69" s="79"/>
      <c r="I69" s="66"/>
      <c r="J69" s="80"/>
      <c r="M69" s="66"/>
      <c r="P69" s="104"/>
      <c r="Q69" s="104"/>
      <c r="R69" s="104"/>
      <c r="V69" s="66"/>
      <c r="Y69" s="183"/>
      <c r="AA69" s="181"/>
      <c r="AG69" s="83"/>
      <c r="AH69" s="83"/>
      <c r="AI69" s="219"/>
      <c r="AJ69" s="219"/>
      <c r="AK69" s="219"/>
      <c r="AL69" s="66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19"/>
      <c r="FF69" s="219"/>
      <c r="FG69" s="219"/>
      <c r="FH69" s="219"/>
      <c r="FI69" s="219"/>
      <c r="FJ69" s="219"/>
      <c r="FK69" s="219"/>
      <c r="FL69" s="219"/>
      <c r="FM69" s="219"/>
      <c r="FN69" s="219"/>
      <c r="FO69" s="219"/>
      <c r="FP69" s="219"/>
      <c r="FQ69" s="219"/>
      <c r="FR69" s="219"/>
      <c r="FS69" s="219"/>
      <c r="FT69" s="219"/>
      <c r="FU69" s="219"/>
      <c r="FV69" s="219"/>
      <c r="FW69" s="219"/>
      <c r="FX69" s="219"/>
      <c r="FY69" s="219"/>
      <c r="FZ69" s="219"/>
      <c r="GA69" s="219"/>
      <c r="GB69" s="219"/>
      <c r="GC69" s="219"/>
      <c r="GD69" s="219"/>
      <c r="GE69" s="219"/>
      <c r="GF69" s="219"/>
      <c r="GG69" s="219"/>
      <c r="GH69" s="219"/>
      <c r="GI69" s="219"/>
      <c r="GJ69" s="219"/>
      <c r="GK69" s="219"/>
      <c r="GL69" s="219"/>
      <c r="GM69" s="219"/>
      <c r="GN69" s="219"/>
      <c r="GO69" s="219"/>
      <c r="GP69" s="219"/>
      <c r="GQ69" s="219"/>
      <c r="GR69" s="219"/>
      <c r="GS69" s="219"/>
      <c r="GT69" s="219"/>
      <c r="GU69" s="219"/>
      <c r="GV69" s="219"/>
      <c r="GW69" s="219"/>
      <c r="GX69" s="219"/>
      <c r="GY69" s="219"/>
      <c r="GZ69" s="219"/>
      <c r="HA69" s="219"/>
      <c r="HB69" s="219"/>
      <c r="HC69" s="219"/>
      <c r="HD69" s="219"/>
      <c r="HE69" s="219"/>
      <c r="HF69" s="219"/>
      <c r="HG69" s="219"/>
      <c r="HH69" s="219"/>
      <c r="HI69" s="219"/>
      <c r="HJ69" s="219"/>
      <c r="HK69" s="219"/>
      <c r="HL69" s="219"/>
      <c r="HM69" s="219"/>
      <c r="HN69" s="219"/>
      <c r="HO69" s="219"/>
      <c r="HP69" s="219"/>
      <c r="HQ69" s="219"/>
      <c r="HR69" s="219"/>
      <c r="HS69" s="219"/>
      <c r="HT69" s="219"/>
      <c r="HU69" s="219"/>
      <c r="HV69" s="219"/>
      <c r="HW69" s="219"/>
      <c r="HX69" s="219"/>
      <c r="HY69" s="219"/>
      <c r="HZ69" s="219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</row>
    <row r="70" spans="1:265" s="82" customFormat="1">
      <c r="A70" s="76"/>
      <c r="B70" s="76"/>
      <c r="C70" s="76"/>
      <c r="D70" s="76"/>
      <c r="E70" s="76"/>
      <c r="F70" s="76"/>
      <c r="G70" s="78"/>
      <c r="H70" s="79"/>
      <c r="I70" s="66"/>
      <c r="J70" s="80"/>
      <c r="M70" s="66"/>
      <c r="P70" s="104"/>
      <c r="Q70" s="104"/>
      <c r="R70" s="104"/>
      <c r="V70" s="66"/>
      <c r="Y70" s="183"/>
      <c r="AA70" s="181"/>
      <c r="AG70" s="83"/>
      <c r="AH70" s="83"/>
      <c r="AI70" s="219"/>
      <c r="AJ70" s="219"/>
      <c r="AK70" s="219"/>
      <c r="AL70" s="66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19"/>
      <c r="FF70" s="219"/>
      <c r="FG70" s="219"/>
      <c r="FH70" s="219"/>
      <c r="FI70" s="219"/>
      <c r="FJ70" s="219"/>
      <c r="FK70" s="219"/>
      <c r="FL70" s="219"/>
      <c r="FM70" s="219"/>
      <c r="FN70" s="219"/>
      <c r="FO70" s="219"/>
      <c r="FP70" s="219"/>
      <c r="FQ70" s="219"/>
      <c r="FR70" s="219"/>
      <c r="FS70" s="219"/>
      <c r="FT70" s="219"/>
      <c r="FU70" s="219"/>
      <c r="FV70" s="219"/>
      <c r="FW70" s="219"/>
      <c r="FX70" s="219"/>
      <c r="FY70" s="219"/>
      <c r="FZ70" s="219"/>
      <c r="GA70" s="219"/>
      <c r="GB70" s="219"/>
      <c r="GC70" s="219"/>
      <c r="GD70" s="219"/>
      <c r="GE70" s="219"/>
      <c r="GF70" s="219"/>
      <c r="GG70" s="219"/>
      <c r="GH70" s="219"/>
      <c r="GI70" s="219"/>
      <c r="GJ70" s="219"/>
      <c r="GK70" s="219"/>
      <c r="GL70" s="219"/>
      <c r="GM70" s="219"/>
      <c r="GN70" s="219"/>
      <c r="GO70" s="219"/>
      <c r="GP70" s="219"/>
      <c r="GQ70" s="219"/>
      <c r="GR70" s="219"/>
      <c r="GS70" s="219"/>
      <c r="GT70" s="219"/>
      <c r="GU70" s="219"/>
      <c r="GV70" s="219"/>
      <c r="GW70" s="219"/>
      <c r="GX70" s="219"/>
      <c r="GY70" s="219"/>
      <c r="GZ70" s="219"/>
      <c r="HA70" s="219"/>
      <c r="HB70" s="219"/>
      <c r="HC70" s="219"/>
      <c r="HD70" s="219"/>
      <c r="HE70" s="219"/>
      <c r="HF70" s="219"/>
      <c r="HG70" s="219"/>
      <c r="HH70" s="219"/>
      <c r="HI70" s="219"/>
      <c r="HJ70" s="219"/>
      <c r="HK70" s="219"/>
      <c r="HL70" s="219"/>
      <c r="HM70" s="219"/>
      <c r="HN70" s="219"/>
      <c r="HO70" s="219"/>
      <c r="HP70" s="219"/>
      <c r="HQ70" s="219"/>
      <c r="HR70" s="219"/>
      <c r="HS70" s="219"/>
      <c r="HT70" s="219"/>
      <c r="HU70" s="219"/>
      <c r="HV70" s="219"/>
      <c r="HW70" s="219"/>
      <c r="HX70" s="219"/>
      <c r="HY70" s="219"/>
      <c r="HZ70" s="219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</row>
    <row r="71" spans="1:265" s="82" customFormat="1">
      <c r="A71" s="76"/>
      <c r="B71" s="76"/>
      <c r="C71" s="76"/>
      <c r="D71" s="76"/>
      <c r="E71" s="76"/>
      <c r="F71" s="76"/>
      <c r="G71" s="78"/>
      <c r="H71" s="79"/>
      <c r="I71" s="66"/>
      <c r="J71" s="80"/>
      <c r="M71" s="66"/>
      <c r="P71" s="104"/>
      <c r="Q71" s="104"/>
      <c r="R71" s="104"/>
      <c r="V71" s="66"/>
      <c r="Y71" s="183"/>
      <c r="AA71" s="181"/>
      <c r="AG71" s="83"/>
      <c r="AH71" s="83"/>
      <c r="AI71" s="219"/>
      <c r="AJ71" s="219"/>
      <c r="AK71" s="219"/>
      <c r="AL71" s="66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219"/>
      <c r="EO71" s="219"/>
      <c r="EP71" s="219"/>
      <c r="EQ71" s="219"/>
      <c r="ER71" s="219"/>
      <c r="ES71" s="219"/>
      <c r="ET71" s="219"/>
      <c r="EU71" s="219"/>
      <c r="EV71" s="219"/>
      <c r="EW71" s="219"/>
      <c r="EX71" s="219"/>
      <c r="EY71" s="219"/>
      <c r="EZ71" s="219"/>
      <c r="FA71" s="219"/>
      <c r="FB71" s="219"/>
      <c r="FC71" s="219"/>
      <c r="FD71" s="219"/>
      <c r="FE71" s="219"/>
      <c r="FF71" s="219"/>
      <c r="FG71" s="219"/>
      <c r="FH71" s="219"/>
      <c r="FI71" s="219"/>
      <c r="FJ71" s="219"/>
      <c r="FK71" s="219"/>
      <c r="FL71" s="219"/>
      <c r="FM71" s="219"/>
      <c r="FN71" s="219"/>
      <c r="FO71" s="219"/>
      <c r="FP71" s="219"/>
      <c r="FQ71" s="219"/>
      <c r="FR71" s="219"/>
      <c r="FS71" s="219"/>
      <c r="FT71" s="219"/>
      <c r="FU71" s="219"/>
      <c r="FV71" s="219"/>
      <c r="FW71" s="219"/>
      <c r="FX71" s="219"/>
      <c r="FY71" s="219"/>
      <c r="FZ71" s="219"/>
      <c r="GA71" s="219"/>
      <c r="GB71" s="219"/>
      <c r="GC71" s="219"/>
      <c r="GD71" s="219"/>
      <c r="GE71" s="219"/>
      <c r="GF71" s="219"/>
      <c r="GG71" s="219"/>
      <c r="GH71" s="219"/>
      <c r="GI71" s="219"/>
      <c r="GJ71" s="219"/>
      <c r="GK71" s="219"/>
      <c r="GL71" s="219"/>
      <c r="GM71" s="219"/>
      <c r="GN71" s="219"/>
      <c r="GO71" s="219"/>
      <c r="GP71" s="219"/>
      <c r="GQ71" s="219"/>
      <c r="GR71" s="219"/>
      <c r="GS71" s="219"/>
      <c r="GT71" s="219"/>
      <c r="GU71" s="219"/>
      <c r="GV71" s="219"/>
      <c r="GW71" s="219"/>
      <c r="GX71" s="219"/>
      <c r="GY71" s="219"/>
      <c r="GZ71" s="219"/>
      <c r="HA71" s="219"/>
      <c r="HB71" s="219"/>
      <c r="HC71" s="219"/>
      <c r="HD71" s="219"/>
      <c r="HE71" s="219"/>
      <c r="HF71" s="219"/>
      <c r="HG71" s="219"/>
      <c r="HH71" s="219"/>
      <c r="HI71" s="219"/>
      <c r="HJ71" s="219"/>
      <c r="HK71" s="219"/>
      <c r="HL71" s="219"/>
      <c r="HM71" s="219"/>
      <c r="HN71" s="219"/>
      <c r="HO71" s="219"/>
      <c r="HP71" s="219"/>
      <c r="HQ71" s="219"/>
      <c r="HR71" s="219"/>
      <c r="HS71" s="219"/>
      <c r="HT71" s="219"/>
      <c r="HU71" s="219"/>
      <c r="HV71" s="219"/>
      <c r="HW71" s="219"/>
      <c r="HX71" s="219"/>
      <c r="HY71" s="219"/>
      <c r="HZ71" s="219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</row>
    <row r="72" spans="1:265" s="82" customFormat="1">
      <c r="A72" s="76"/>
      <c r="B72" s="76"/>
      <c r="C72" s="76"/>
      <c r="D72" s="76"/>
      <c r="E72" s="76"/>
      <c r="F72" s="76"/>
      <c r="G72" s="78"/>
      <c r="H72" s="79"/>
      <c r="I72" s="66"/>
      <c r="J72" s="80"/>
      <c r="M72" s="66"/>
      <c r="P72" s="104"/>
      <c r="Q72" s="104"/>
      <c r="R72" s="104"/>
      <c r="V72" s="66"/>
      <c r="Y72" s="183"/>
      <c r="AA72" s="181"/>
      <c r="AG72" s="83"/>
      <c r="AH72" s="83"/>
      <c r="AI72" s="219"/>
      <c r="AJ72" s="219"/>
      <c r="AK72" s="219"/>
      <c r="AL72" s="66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  <c r="FF72" s="219"/>
      <c r="FG72" s="219"/>
      <c r="FH72" s="219"/>
      <c r="FI72" s="219"/>
      <c r="FJ72" s="219"/>
      <c r="FK72" s="219"/>
      <c r="FL72" s="219"/>
      <c r="FM72" s="219"/>
      <c r="FN72" s="219"/>
      <c r="FO72" s="219"/>
      <c r="FP72" s="219"/>
      <c r="FQ72" s="219"/>
      <c r="FR72" s="219"/>
      <c r="FS72" s="219"/>
      <c r="FT72" s="219"/>
      <c r="FU72" s="219"/>
      <c r="FV72" s="219"/>
      <c r="FW72" s="219"/>
      <c r="FX72" s="219"/>
      <c r="FY72" s="219"/>
      <c r="FZ72" s="219"/>
      <c r="GA72" s="219"/>
      <c r="GB72" s="219"/>
      <c r="GC72" s="219"/>
      <c r="GD72" s="219"/>
      <c r="GE72" s="219"/>
      <c r="GF72" s="219"/>
      <c r="GG72" s="219"/>
      <c r="GH72" s="219"/>
      <c r="GI72" s="219"/>
      <c r="GJ72" s="219"/>
      <c r="GK72" s="219"/>
      <c r="GL72" s="219"/>
      <c r="GM72" s="219"/>
      <c r="GN72" s="219"/>
      <c r="GO72" s="219"/>
      <c r="GP72" s="219"/>
      <c r="GQ72" s="219"/>
      <c r="GR72" s="219"/>
      <c r="GS72" s="219"/>
      <c r="GT72" s="219"/>
      <c r="GU72" s="219"/>
      <c r="GV72" s="219"/>
      <c r="GW72" s="219"/>
      <c r="GX72" s="219"/>
      <c r="GY72" s="219"/>
      <c r="GZ72" s="219"/>
      <c r="HA72" s="219"/>
      <c r="HB72" s="219"/>
      <c r="HC72" s="219"/>
      <c r="HD72" s="219"/>
      <c r="HE72" s="219"/>
      <c r="HF72" s="219"/>
      <c r="HG72" s="219"/>
      <c r="HH72" s="219"/>
      <c r="HI72" s="219"/>
      <c r="HJ72" s="219"/>
      <c r="HK72" s="219"/>
      <c r="HL72" s="219"/>
      <c r="HM72" s="219"/>
      <c r="HN72" s="219"/>
      <c r="HO72" s="219"/>
      <c r="HP72" s="219"/>
      <c r="HQ72" s="219"/>
      <c r="HR72" s="219"/>
      <c r="HS72" s="219"/>
      <c r="HT72" s="219"/>
      <c r="HU72" s="219"/>
      <c r="HV72" s="219"/>
      <c r="HW72" s="219"/>
      <c r="HX72" s="219"/>
      <c r="HY72" s="219"/>
      <c r="HZ72" s="219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</row>
    <row r="73" spans="1:265" s="82" customFormat="1">
      <c r="A73" s="76"/>
      <c r="B73" s="76"/>
      <c r="C73" s="76"/>
      <c r="D73" s="76"/>
      <c r="E73" s="76"/>
      <c r="F73" s="76"/>
      <c r="G73" s="78"/>
      <c r="H73" s="79"/>
      <c r="I73" s="66"/>
      <c r="J73" s="80"/>
      <c r="M73" s="66"/>
      <c r="P73" s="104"/>
      <c r="Q73" s="104"/>
      <c r="R73" s="104"/>
      <c r="V73" s="66"/>
      <c r="Y73" s="183"/>
      <c r="AA73" s="181"/>
      <c r="AG73" s="83"/>
      <c r="AH73" s="83"/>
      <c r="AI73" s="219"/>
      <c r="AJ73" s="219"/>
      <c r="AK73" s="219"/>
      <c r="AL73" s="66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19"/>
      <c r="DW73" s="219"/>
      <c r="DX73" s="219"/>
      <c r="DY73" s="219"/>
      <c r="DZ73" s="219"/>
      <c r="EA73" s="219"/>
      <c r="EB73" s="219"/>
      <c r="EC73" s="219"/>
      <c r="ED73" s="219"/>
      <c r="EE73" s="219"/>
      <c r="EF73" s="219"/>
      <c r="EG73" s="219"/>
      <c r="EH73" s="219"/>
      <c r="EI73" s="219"/>
      <c r="EJ73" s="219"/>
      <c r="EK73" s="219"/>
      <c r="EL73" s="219"/>
      <c r="EM73" s="219"/>
      <c r="EN73" s="219"/>
      <c r="EO73" s="219"/>
      <c r="EP73" s="219"/>
      <c r="EQ73" s="219"/>
      <c r="ER73" s="219"/>
      <c r="ES73" s="219"/>
      <c r="ET73" s="219"/>
      <c r="EU73" s="219"/>
      <c r="EV73" s="219"/>
      <c r="EW73" s="219"/>
      <c r="EX73" s="219"/>
      <c r="EY73" s="219"/>
      <c r="EZ73" s="219"/>
      <c r="FA73" s="219"/>
      <c r="FB73" s="219"/>
      <c r="FC73" s="219"/>
      <c r="FD73" s="219"/>
      <c r="FE73" s="219"/>
      <c r="FF73" s="219"/>
      <c r="FG73" s="219"/>
      <c r="FH73" s="219"/>
      <c r="FI73" s="219"/>
      <c r="FJ73" s="219"/>
      <c r="FK73" s="219"/>
      <c r="FL73" s="219"/>
      <c r="FM73" s="219"/>
      <c r="FN73" s="219"/>
      <c r="FO73" s="219"/>
      <c r="FP73" s="219"/>
      <c r="FQ73" s="219"/>
      <c r="FR73" s="219"/>
      <c r="FS73" s="219"/>
      <c r="FT73" s="219"/>
      <c r="FU73" s="219"/>
      <c r="FV73" s="219"/>
      <c r="FW73" s="219"/>
      <c r="FX73" s="219"/>
      <c r="FY73" s="219"/>
      <c r="FZ73" s="219"/>
      <c r="GA73" s="219"/>
      <c r="GB73" s="219"/>
      <c r="GC73" s="219"/>
      <c r="GD73" s="219"/>
      <c r="GE73" s="219"/>
      <c r="GF73" s="219"/>
      <c r="GG73" s="219"/>
      <c r="GH73" s="219"/>
      <c r="GI73" s="219"/>
      <c r="GJ73" s="219"/>
      <c r="GK73" s="219"/>
      <c r="GL73" s="219"/>
      <c r="GM73" s="219"/>
      <c r="GN73" s="219"/>
      <c r="GO73" s="219"/>
      <c r="GP73" s="219"/>
      <c r="GQ73" s="219"/>
      <c r="GR73" s="219"/>
      <c r="GS73" s="219"/>
      <c r="GT73" s="219"/>
      <c r="GU73" s="219"/>
      <c r="GV73" s="219"/>
      <c r="GW73" s="219"/>
      <c r="GX73" s="219"/>
      <c r="GY73" s="219"/>
      <c r="GZ73" s="219"/>
      <c r="HA73" s="219"/>
      <c r="HB73" s="219"/>
      <c r="HC73" s="219"/>
      <c r="HD73" s="219"/>
      <c r="HE73" s="219"/>
      <c r="HF73" s="219"/>
      <c r="HG73" s="219"/>
      <c r="HH73" s="219"/>
      <c r="HI73" s="219"/>
      <c r="HJ73" s="219"/>
      <c r="HK73" s="219"/>
      <c r="HL73" s="219"/>
      <c r="HM73" s="219"/>
      <c r="HN73" s="219"/>
      <c r="HO73" s="219"/>
      <c r="HP73" s="219"/>
      <c r="HQ73" s="219"/>
      <c r="HR73" s="219"/>
      <c r="HS73" s="219"/>
      <c r="HT73" s="219"/>
      <c r="HU73" s="219"/>
      <c r="HV73" s="219"/>
      <c r="HW73" s="219"/>
      <c r="HX73" s="219"/>
      <c r="HY73" s="219"/>
      <c r="HZ73" s="219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</row>
    <row r="74" spans="1:265" s="82" customFormat="1">
      <c r="A74" s="76"/>
      <c r="B74" s="76"/>
      <c r="C74" s="76"/>
      <c r="D74" s="76"/>
      <c r="E74" s="76"/>
      <c r="F74" s="76"/>
      <c r="G74" s="78"/>
      <c r="H74" s="79"/>
      <c r="I74" s="66"/>
      <c r="J74" s="80"/>
      <c r="M74" s="66"/>
      <c r="P74" s="104"/>
      <c r="Q74" s="104"/>
      <c r="R74" s="104"/>
      <c r="V74" s="66"/>
      <c r="Y74" s="183"/>
      <c r="AA74" s="181"/>
      <c r="AE74" s="185"/>
      <c r="AG74" s="83"/>
      <c r="AH74" s="83"/>
      <c r="AI74" s="219"/>
      <c r="AJ74" s="219"/>
      <c r="AK74" s="219"/>
      <c r="AL74" s="66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  <c r="EI74" s="219"/>
      <c r="EJ74" s="219"/>
      <c r="EK74" s="219"/>
      <c r="EL74" s="219"/>
      <c r="EM74" s="219"/>
      <c r="EN74" s="219"/>
      <c r="EO74" s="219"/>
      <c r="EP74" s="219"/>
      <c r="EQ74" s="219"/>
      <c r="ER74" s="219"/>
      <c r="ES74" s="219"/>
      <c r="ET74" s="219"/>
      <c r="EU74" s="219"/>
      <c r="EV74" s="219"/>
      <c r="EW74" s="219"/>
      <c r="EX74" s="219"/>
      <c r="EY74" s="219"/>
      <c r="EZ74" s="219"/>
      <c r="FA74" s="219"/>
      <c r="FB74" s="219"/>
      <c r="FC74" s="219"/>
      <c r="FD74" s="219"/>
      <c r="FE74" s="219"/>
      <c r="FF74" s="219"/>
      <c r="FG74" s="219"/>
      <c r="FH74" s="219"/>
      <c r="FI74" s="219"/>
      <c r="FJ74" s="219"/>
      <c r="FK74" s="219"/>
      <c r="FL74" s="219"/>
      <c r="FM74" s="219"/>
      <c r="FN74" s="219"/>
      <c r="FO74" s="219"/>
      <c r="FP74" s="219"/>
      <c r="FQ74" s="219"/>
      <c r="FR74" s="219"/>
      <c r="FS74" s="219"/>
      <c r="FT74" s="219"/>
      <c r="FU74" s="219"/>
      <c r="FV74" s="219"/>
      <c r="FW74" s="219"/>
      <c r="FX74" s="219"/>
      <c r="FY74" s="219"/>
      <c r="FZ74" s="219"/>
      <c r="GA74" s="219"/>
      <c r="GB74" s="219"/>
      <c r="GC74" s="219"/>
      <c r="GD74" s="219"/>
      <c r="GE74" s="219"/>
      <c r="GF74" s="219"/>
      <c r="GG74" s="219"/>
      <c r="GH74" s="219"/>
      <c r="GI74" s="219"/>
      <c r="GJ74" s="219"/>
      <c r="GK74" s="219"/>
      <c r="GL74" s="219"/>
      <c r="GM74" s="219"/>
      <c r="GN74" s="219"/>
      <c r="GO74" s="219"/>
      <c r="GP74" s="219"/>
      <c r="GQ74" s="219"/>
      <c r="GR74" s="219"/>
      <c r="GS74" s="219"/>
      <c r="GT74" s="219"/>
      <c r="GU74" s="219"/>
      <c r="GV74" s="219"/>
      <c r="GW74" s="219"/>
      <c r="GX74" s="219"/>
      <c r="GY74" s="219"/>
      <c r="GZ74" s="219"/>
      <c r="HA74" s="219"/>
      <c r="HB74" s="219"/>
      <c r="HC74" s="219"/>
      <c r="HD74" s="219"/>
      <c r="HE74" s="219"/>
      <c r="HF74" s="219"/>
      <c r="HG74" s="219"/>
      <c r="HH74" s="219"/>
      <c r="HI74" s="219"/>
      <c r="HJ74" s="219"/>
      <c r="HK74" s="219"/>
      <c r="HL74" s="219"/>
      <c r="HM74" s="219"/>
      <c r="HN74" s="219"/>
      <c r="HO74" s="219"/>
      <c r="HP74" s="219"/>
      <c r="HQ74" s="219"/>
      <c r="HR74" s="219"/>
      <c r="HS74" s="219"/>
      <c r="HT74" s="219"/>
      <c r="HU74" s="219"/>
      <c r="HV74" s="219"/>
      <c r="HW74" s="219"/>
      <c r="HX74" s="219"/>
      <c r="HY74" s="219"/>
      <c r="HZ74" s="219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</row>
    <row r="75" spans="1:265" s="82" customFormat="1">
      <c r="A75" s="76"/>
      <c r="B75" s="76"/>
      <c r="C75" s="76"/>
      <c r="D75" s="76"/>
      <c r="E75" s="76"/>
      <c r="F75" s="76"/>
      <c r="G75" s="78"/>
      <c r="H75" s="79"/>
      <c r="I75" s="66"/>
      <c r="J75" s="80"/>
      <c r="M75" s="66"/>
      <c r="P75" s="104"/>
      <c r="Q75" s="104"/>
      <c r="R75" s="104"/>
      <c r="V75" s="66"/>
      <c r="Y75" s="183"/>
      <c r="AA75" s="181"/>
      <c r="AE75" s="185"/>
      <c r="AG75" s="83"/>
      <c r="AH75" s="83"/>
      <c r="AI75" s="219"/>
      <c r="AJ75" s="219"/>
      <c r="AK75" s="219"/>
      <c r="AL75" s="66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19"/>
      <c r="FF75" s="219"/>
      <c r="FG75" s="219"/>
      <c r="FH75" s="219"/>
      <c r="FI75" s="219"/>
      <c r="FJ75" s="219"/>
      <c r="FK75" s="219"/>
      <c r="FL75" s="219"/>
      <c r="FM75" s="219"/>
      <c r="FN75" s="219"/>
      <c r="FO75" s="219"/>
      <c r="FP75" s="219"/>
      <c r="FQ75" s="219"/>
      <c r="FR75" s="219"/>
      <c r="FS75" s="219"/>
      <c r="FT75" s="219"/>
      <c r="FU75" s="219"/>
      <c r="FV75" s="219"/>
      <c r="FW75" s="219"/>
      <c r="FX75" s="219"/>
      <c r="FY75" s="219"/>
      <c r="FZ75" s="219"/>
      <c r="GA75" s="219"/>
      <c r="GB75" s="219"/>
      <c r="GC75" s="219"/>
      <c r="GD75" s="219"/>
      <c r="GE75" s="219"/>
      <c r="GF75" s="219"/>
      <c r="GG75" s="219"/>
      <c r="GH75" s="219"/>
      <c r="GI75" s="219"/>
      <c r="GJ75" s="219"/>
      <c r="GK75" s="219"/>
      <c r="GL75" s="219"/>
      <c r="GM75" s="219"/>
      <c r="GN75" s="219"/>
      <c r="GO75" s="219"/>
      <c r="GP75" s="219"/>
      <c r="GQ75" s="219"/>
      <c r="GR75" s="219"/>
      <c r="GS75" s="219"/>
      <c r="GT75" s="219"/>
      <c r="GU75" s="219"/>
      <c r="GV75" s="219"/>
      <c r="GW75" s="219"/>
      <c r="GX75" s="219"/>
      <c r="GY75" s="219"/>
      <c r="GZ75" s="219"/>
      <c r="HA75" s="219"/>
      <c r="HB75" s="219"/>
      <c r="HC75" s="219"/>
      <c r="HD75" s="219"/>
      <c r="HE75" s="219"/>
      <c r="HF75" s="219"/>
      <c r="HG75" s="219"/>
      <c r="HH75" s="219"/>
      <c r="HI75" s="219"/>
      <c r="HJ75" s="219"/>
      <c r="HK75" s="219"/>
      <c r="HL75" s="219"/>
      <c r="HM75" s="219"/>
      <c r="HN75" s="219"/>
      <c r="HO75" s="219"/>
      <c r="HP75" s="219"/>
      <c r="HQ75" s="219"/>
      <c r="HR75" s="219"/>
      <c r="HS75" s="219"/>
      <c r="HT75" s="219"/>
      <c r="HU75" s="219"/>
      <c r="HV75" s="219"/>
      <c r="HW75" s="219"/>
      <c r="HX75" s="219"/>
      <c r="HY75" s="219"/>
      <c r="HZ75" s="219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</row>
    <row r="76" spans="1:265" s="82" customFormat="1">
      <c r="A76" s="76"/>
      <c r="B76" s="76"/>
      <c r="C76" s="76"/>
      <c r="D76" s="76"/>
      <c r="E76" s="76"/>
      <c r="F76" s="76"/>
      <c r="G76" s="78"/>
      <c r="H76" s="79"/>
      <c r="I76" s="66"/>
      <c r="J76" s="80"/>
      <c r="M76" s="66"/>
      <c r="P76" s="104"/>
      <c r="Q76" s="104"/>
      <c r="R76" s="104"/>
      <c r="V76" s="66"/>
      <c r="Y76" s="183"/>
      <c r="AA76" s="181"/>
      <c r="AE76" s="185"/>
      <c r="AG76" s="83"/>
      <c r="AH76" s="83"/>
      <c r="AI76" s="219"/>
      <c r="AJ76" s="219"/>
      <c r="AK76" s="219"/>
      <c r="AL76" s="66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  <c r="EI76" s="219"/>
      <c r="EJ76" s="219"/>
      <c r="EK76" s="219"/>
      <c r="EL76" s="219"/>
      <c r="EM76" s="219"/>
      <c r="EN76" s="219"/>
      <c r="EO76" s="219"/>
      <c r="EP76" s="219"/>
      <c r="EQ76" s="219"/>
      <c r="ER76" s="219"/>
      <c r="ES76" s="219"/>
      <c r="ET76" s="219"/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19"/>
      <c r="FF76" s="219"/>
      <c r="FG76" s="219"/>
      <c r="FH76" s="219"/>
      <c r="FI76" s="219"/>
      <c r="FJ76" s="219"/>
      <c r="FK76" s="219"/>
      <c r="FL76" s="219"/>
      <c r="FM76" s="219"/>
      <c r="FN76" s="219"/>
      <c r="FO76" s="219"/>
      <c r="FP76" s="219"/>
      <c r="FQ76" s="219"/>
      <c r="FR76" s="219"/>
      <c r="FS76" s="219"/>
      <c r="FT76" s="219"/>
      <c r="FU76" s="219"/>
      <c r="FV76" s="219"/>
      <c r="FW76" s="219"/>
      <c r="FX76" s="219"/>
      <c r="FY76" s="219"/>
      <c r="FZ76" s="219"/>
      <c r="GA76" s="219"/>
      <c r="GB76" s="219"/>
      <c r="GC76" s="219"/>
      <c r="GD76" s="219"/>
      <c r="GE76" s="219"/>
      <c r="GF76" s="219"/>
      <c r="GG76" s="219"/>
      <c r="GH76" s="219"/>
      <c r="GI76" s="219"/>
      <c r="GJ76" s="219"/>
      <c r="GK76" s="219"/>
      <c r="GL76" s="219"/>
      <c r="GM76" s="219"/>
      <c r="GN76" s="219"/>
      <c r="GO76" s="219"/>
      <c r="GP76" s="219"/>
      <c r="GQ76" s="219"/>
      <c r="GR76" s="219"/>
      <c r="GS76" s="219"/>
      <c r="GT76" s="219"/>
      <c r="GU76" s="219"/>
      <c r="GV76" s="219"/>
      <c r="GW76" s="219"/>
      <c r="GX76" s="219"/>
      <c r="GY76" s="219"/>
      <c r="GZ76" s="219"/>
      <c r="HA76" s="219"/>
      <c r="HB76" s="219"/>
      <c r="HC76" s="219"/>
      <c r="HD76" s="219"/>
      <c r="HE76" s="219"/>
      <c r="HF76" s="219"/>
      <c r="HG76" s="219"/>
      <c r="HH76" s="219"/>
      <c r="HI76" s="219"/>
      <c r="HJ76" s="219"/>
      <c r="HK76" s="219"/>
      <c r="HL76" s="219"/>
      <c r="HM76" s="219"/>
      <c r="HN76" s="219"/>
      <c r="HO76" s="219"/>
      <c r="HP76" s="219"/>
      <c r="HQ76" s="219"/>
      <c r="HR76" s="219"/>
      <c r="HS76" s="219"/>
      <c r="HT76" s="219"/>
      <c r="HU76" s="219"/>
      <c r="HV76" s="219"/>
      <c r="HW76" s="219"/>
      <c r="HX76" s="219"/>
      <c r="HY76" s="219"/>
      <c r="HZ76" s="219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  <c r="IW76" s="4"/>
      <c r="IX76" s="4"/>
      <c r="IY76" s="4"/>
      <c r="IZ76" s="4"/>
      <c r="JA76" s="4"/>
      <c r="JB76" s="4"/>
      <c r="JC76" s="4"/>
      <c r="JD76" s="4"/>
      <c r="JE76" s="4"/>
    </row>
    <row r="77" spans="1:265" s="82" customFormat="1">
      <c r="A77" s="76"/>
      <c r="B77" s="76"/>
      <c r="C77" s="76"/>
      <c r="D77" s="76"/>
      <c r="E77" s="76"/>
      <c r="F77" s="76"/>
      <c r="G77" s="78"/>
      <c r="H77" s="79"/>
      <c r="I77" s="66"/>
      <c r="J77" s="80"/>
      <c r="M77" s="66"/>
      <c r="P77" s="104"/>
      <c r="Q77" s="104"/>
      <c r="R77" s="104"/>
      <c r="V77" s="66"/>
      <c r="Y77" s="183"/>
      <c r="AA77" s="181"/>
      <c r="AG77" s="83"/>
      <c r="AH77" s="83"/>
      <c r="AI77" s="219"/>
      <c r="AJ77" s="219"/>
      <c r="AK77" s="219"/>
      <c r="AL77" s="66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19"/>
      <c r="EJ77" s="219"/>
      <c r="EK77" s="219"/>
      <c r="EL77" s="219"/>
      <c r="EM77" s="219"/>
      <c r="EN77" s="219"/>
      <c r="EO77" s="219"/>
      <c r="EP77" s="219"/>
      <c r="EQ77" s="219"/>
      <c r="ER77" s="219"/>
      <c r="ES77" s="219"/>
      <c r="ET77" s="219"/>
      <c r="EU77" s="219"/>
      <c r="EV77" s="219"/>
      <c r="EW77" s="219"/>
      <c r="EX77" s="219"/>
      <c r="EY77" s="219"/>
      <c r="EZ77" s="219"/>
      <c r="FA77" s="219"/>
      <c r="FB77" s="219"/>
      <c r="FC77" s="219"/>
      <c r="FD77" s="219"/>
      <c r="FE77" s="219"/>
      <c r="FF77" s="219"/>
      <c r="FG77" s="219"/>
      <c r="FH77" s="219"/>
      <c r="FI77" s="219"/>
      <c r="FJ77" s="219"/>
      <c r="FK77" s="219"/>
      <c r="FL77" s="219"/>
      <c r="FM77" s="219"/>
      <c r="FN77" s="219"/>
      <c r="FO77" s="219"/>
      <c r="FP77" s="219"/>
      <c r="FQ77" s="219"/>
      <c r="FR77" s="219"/>
      <c r="FS77" s="219"/>
      <c r="FT77" s="219"/>
      <c r="FU77" s="219"/>
      <c r="FV77" s="219"/>
      <c r="FW77" s="219"/>
      <c r="FX77" s="219"/>
      <c r="FY77" s="219"/>
      <c r="FZ77" s="219"/>
      <c r="GA77" s="219"/>
      <c r="GB77" s="219"/>
      <c r="GC77" s="219"/>
      <c r="GD77" s="219"/>
      <c r="GE77" s="219"/>
      <c r="GF77" s="219"/>
      <c r="GG77" s="219"/>
      <c r="GH77" s="219"/>
      <c r="GI77" s="219"/>
      <c r="GJ77" s="219"/>
      <c r="GK77" s="219"/>
      <c r="GL77" s="219"/>
      <c r="GM77" s="219"/>
      <c r="GN77" s="219"/>
      <c r="GO77" s="219"/>
      <c r="GP77" s="219"/>
      <c r="GQ77" s="219"/>
      <c r="GR77" s="219"/>
      <c r="GS77" s="219"/>
      <c r="GT77" s="219"/>
      <c r="GU77" s="219"/>
      <c r="GV77" s="219"/>
      <c r="GW77" s="219"/>
      <c r="GX77" s="219"/>
      <c r="GY77" s="219"/>
      <c r="GZ77" s="219"/>
      <c r="HA77" s="219"/>
      <c r="HB77" s="219"/>
      <c r="HC77" s="219"/>
      <c r="HD77" s="219"/>
      <c r="HE77" s="219"/>
      <c r="HF77" s="219"/>
      <c r="HG77" s="219"/>
      <c r="HH77" s="219"/>
      <c r="HI77" s="219"/>
      <c r="HJ77" s="219"/>
      <c r="HK77" s="219"/>
      <c r="HL77" s="219"/>
      <c r="HM77" s="219"/>
      <c r="HN77" s="219"/>
      <c r="HO77" s="219"/>
      <c r="HP77" s="219"/>
      <c r="HQ77" s="219"/>
      <c r="HR77" s="219"/>
      <c r="HS77" s="219"/>
      <c r="HT77" s="219"/>
      <c r="HU77" s="219"/>
      <c r="HV77" s="219"/>
      <c r="HW77" s="219"/>
      <c r="HX77" s="219"/>
      <c r="HY77" s="219"/>
      <c r="HZ77" s="219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  <c r="IW77" s="4"/>
      <c r="IX77" s="4"/>
      <c r="IY77" s="4"/>
      <c r="IZ77" s="4"/>
      <c r="JA77" s="4"/>
      <c r="JB77" s="4"/>
      <c r="JC77" s="4"/>
      <c r="JD77" s="4"/>
      <c r="JE77" s="4"/>
    </row>
    <row r="78" spans="1:265" s="82" customFormat="1">
      <c r="A78" s="76"/>
      <c r="B78" s="76"/>
      <c r="C78" s="76"/>
      <c r="D78" s="76"/>
      <c r="E78" s="76"/>
      <c r="F78" s="76"/>
      <c r="G78" s="78"/>
      <c r="H78" s="79"/>
      <c r="I78" s="66"/>
      <c r="J78" s="80"/>
      <c r="M78" s="66"/>
      <c r="P78" s="104"/>
      <c r="Q78" s="104"/>
      <c r="R78" s="104"/>
      <c r="V78" s="66"/>
      <c r="Y78" s="183"/>
      <c r="AA78" s="181"/>
      <c r="AG78" s="83"/>
      <c r="AH78" s="83"/>
      <c r="AI78" s="219"/>
      <c r="AJ78" s="219"/>
      <c r="AK78" s="219"/>
      <c r="AL78" s="66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19"/>
      <c r="ET78" s="219"/>
      <c r="EU78" s="219"/>
      <c r="EV78" s="219"/>
      <c r="EW78" s="219"/>
      <c r="EX78" s="219"/>
      <c r="EY78" s="219"/>
      <c r="EZ78" s="219"/>
      <c r="FA78" s="219"/>
      <c r="FB78" s="219"/>
      <c r="FC78" s="219"/>
      <c r="FD78" s="219"/>
      <c r="FE78" s="219"/>
      <c r="FF78" s="219"/>
      <c r="FG78" s="219"/>
      <c r="FH78" s="219"/>
      <c r="FI78" s="219"/>
      <c r="FJ78" s="219"/>
      <c r="FK78" s="219"/>
      <c r="FL78" s="219"/>
      <c r="FM78" s="219"/>
      <c r="FN78" s="219"/>
      <c r="FO78" s="219"/>
      <c r="FP78" s="219"/>
      <c r="FQ78" s="219"/>
      <c r="FR78" s="219"/>
      <c r="FS78" s="219"/>
      <c r="FT78" s="219"/>
      <c r="FU78" s="219"/>
      <c r="FV78" s="219"/>
      <c r="FW78" s="219"/>
      <c r="FX78" s="219"/>
      <c r="FY78" s="219"/>
      <c r="FZ78" s="219"/>
      <c r="GA78" s="219"/>
      <c r="GB78" s="219"/>
      <c r="GC78" s="219"/>
      <c r="GD78" s="219"/>
      <c r="GE78" s="219"/>
      <c r="GF78" s="219"/>
      <c r="GG78" s="219"/>
      <c r="GH78" s="219"/>
      <c r="GI78" s="219"/>
      <c r="GJ78" s="219"/>
      <c r="GK78" s="219"/>
      <c r="GL78" s="219"/>
      <c r="GM78" s="219"/>
      <c r="GN78" s="219"/>
      <c r="GO78" s="219"/>
      <c r="GP78" s="219"/>
      <c r="GQ78" s="219"/>
      <c r="GR78" s="219"/>
      <c r="GS78" s="219"/>
      <c r="GT78" s="219"/>
      <c r="GU78" s="219"/>
      <c r="GV78" s="219"/>
      <c r="GW78" s="219"/>
      <c r="GX78" s="219"/>
      <c r="GY78" s="219"/>
      <c r="GZ78" s="219"/>
      <c r="HA78" s="219"/>
      <c r="HB78" s="219"/>
      <c r="HC78" s="219"/>
      <c r="HD78" s="219"/>
      <c r="HE78" s="219"/>
      <c r="HF78" s="219"/>
      <c r="HG78" s="219"/>
      <c r="HH78" s="219"/>
      <c r="HI78" s="219"/>
      <c r="HJ78" s="219"/>
      <c r="HK78" s="219"/>
      <c r="HL78" s="219"/>
      <c r="HM78" s="219"/>
      <c r="HN78" s="219"/>
      <c r="HO78" s="219"/>
      <c r="HP78" s="219"/>
      <c r="HQ78" s="219"/>
      <c r="HR78" s="219"/>
      <c r="HS78" s="219"/>
      <c r="HT78" s="219"/>
      <c r="HU78" s="219"/>
      <c r="HV78" s="219"/>
      <c r="HW78" s="219"/>
      <c r="HX78" s="219"/>
      <c r="HY78" s="219"/>
      <c r="HZ78" s="219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  <c r="IW78" s="4"/>
      <c r="IX78" s="4"/>
      <c r="IY78" s="4"/>
      <c r="IZ78" s="4"/>
      <c r="JA78" s="4"/>
      <c r="JB78" s="4"/>
      <c r="JC78" s="4"/>
      <c r="JD78" s="4"/>
      <c r="JE78" s="4"/>
    </row>
    <row r="79" spans="1:265" s="82" customFormat="1">
      <c r="A79" s="76"/>
      <c r="B79" s="76"/>
      <c r="C79" s="76"/>
      <c r="D79" s="76"/>
      <c r="E79" s="76"/>
      <c r="F79" s="76"/>
      <c r="G79" s="78"/>
      <c r="H79" s="79"/>
      <c r="I79" s="66"/>
      <c r="J79" s="80"/>
      <c r="M79" s="66"/>
      <c r="P79" s="104"/>
      <c r="Q79" s="104"/>
      <c r="R79" s="104"/>
      <c r="V79" s="66"/>
      <c r="Y79" s="183"/>
      <c r="AA79" s="181"/>
      <c r="AG79" s="83"/>
      <c r="AH79" s="83"/>
      <c r="AI79" s="219"/>
      <c r="AJ79" s="219"/>
      <c r="AK79" s="219"/>
      <c r="AL79" s="66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19"/>
      <c r="EJ79" s="219"/>
      <c r="EK79" s="219"/>
      <c r="EL79" s="219"/>
      <c r="EM79" s="219"/>
      <c r="EN79" s="219"/>
      <c r="EO79" s="219"/>
      <c r="EP79" s="219"/>
      <c r="EQ79" s="219"/>
      <c r="ER79" s="219"/>
      <c r="ES79" s="219"/>
      <c r="ET79" s="219"/>
      <c r="EU79" s="219"/>
      <c r="EV79" s="219"/>
      <c r="EW79" s="219"/>
      <c r="EX79" s="219"/>
      <c r="EY79" s="219"/>
      <c r="EZ79" s="219"/>
      <c r="FA79" s="219"/>
      <c r="FB79" s="219"/>
      <c r="FC79" s="219"/>
      <c r="FD79" s="219"/>
      <c r="FE79" s="219"/>
      <c r="FF79" s="219"/>
      <c r="FG79" s="219"/>
      <c r="FH79" s="219"/>
      <c r="FI79" s="219"/>
      <c r="FJ79" s="219"/>
      <c r="FK79" s="219"/>
      <c r="FL79" s="219"/>
      <c r="FM79" s="219"/>
      <c r="FN79" s="219"/>
      <c r="FO79" s="219"/>
      <c r="FP79" s="219"/>
      <c r="FQ79" s="219"/>
      <c r="FR79" s="219"/>
      <c r="FS79" s="219"/>
      <c r="FT79" s="219"/>
      <c r="FU79" s="219"/>
      <c r="FV79" s="219"/>
      <c r="FW79" s="219"/>
      <c r="FX79" s="219"/>
      <c r="FY79" s="219"/>
      <c r="FZ79" s="219"/>
      <c r="GA79" s="219"/>
      <c r="GB79" s="219"/>
      <c r="GC79" s="219"/>
      <c r="GD79" s="219"/>
      <c r="GE79" s="219"/>
      <c r="GF79" s="219"/>
      <c r="GG79" s="219"/>
      <c r="GH79" s="219"/>
      <c r="GI79" s="219"/>
      <c r="GJ79" s="219"/>
      <c r="GK79" s="219"/>
      <c r="GL79" s="219"/>
      <c r="GM79" s="219"/>
      <c r="GN79" s="219"/>
      <c r="GO79" s="219"/>
      <c r="GP79" s="219"/>
      <c r="GQ79" s="219"/>
      <c r="GR79" s="219"/>
      <c r="GS79" s="219"/>
      <c r="GT79" s="219"/>
      <c r="GU79" s="219"/>
      <c r="GV79" s="219"/>
      <c r="GW79" s="219"/>
      <c r="GX79" s="219"/>
      <c r="GY79" s="219"/>
      <c r="GZ79" s="219"/>
      <c r="HA79" s="219"/>
      <c r="HB79" s="219"/>
      <c r="HC79" s="219"/>
      <c r="HD79" s="219"/>
      <c r="HE79" s="219"/>
      <c r="HF79" s="219"/>
      <c r="HG79" s="219"/>
      <c r="HH79" s="219"/>
      <c r="HI79" s="219"/>
      <c r="HJ79" s="219"/>
      <c r="HK79" s="219"/>
      <c r="HL79" s="219"/>
      <c r="HM79" s="219"/>
      <c r="HN79" s="219"/>
      <c r="HO79" s="219"/>
      <c r="HP79" s="219"/>
      <c r="HQ79" s="219"/>
      <c r="HR79" s="219"/>
      <c r="HS79" s="219"/>
      <c r="HT79" s="219"/>
      <c r="HU79" s="219"/>
      <c r="HV79" s="219"/>
      <c r="HW79" s="219"/>
      <c r="HX79" s="219"/>
      <c r="HY79" s="219"/>
      <c r="HZ79" s="219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</row>
    <row r="80" spans="1:265" s="82" customFormat="1">
      <c r="A80" s="76"/>
      <c r="B80" s="76"/>
      <c r="C80" s="76"/>
      <c r="D80" s="76"/>
      <c r="E80" s="76"/>
      <c r="F80" s="76"/>
      <c r="G80" s="78"/>
      <c r="H80" s="79"/>
      <c r="I80" s="66"/>
      <c r="J80" s="80"/>
      <c r="M80" s="66"/>
      <c r="P80" s="104"/>
      <c r="Q80" s="104"/>
      <c r="R80" s="104"/>
      <c r="V80" s="66"/>
      <c r="Y80" s="183"/>
      <c r="AA80" s="181"/>
      <c r="AG80" s="83"/>
      <c r="AH80" s="83"/>
      <c r="AI80" s="219"/>
      <c r="AJ80" s="219"/>
      <c r="AK80" s="219"/>
      <c r="AL80" s="66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219"/>
      <c r="DV80" s="219"/>
      <c r="DW80" s="219"/>
      <c r="DX80" s="219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19"/>
      <c r="EJ80" s="219"/>
      <c r="EK80" s="219"/>
      <c r="EL80" s="219"/>
      <c r="EM80" s="219"/>
      <c r="EN80" s="219"/>
      <c r="EO80" s="219"/>
      <c r="EP80" s="219"/>
      <c r="EQ80" s="219"/>
      <c r="ER80" s="219"/>
      <c r="ES80" s="219"/>
      <c r="ET80" s="219"/>
      <c r="EU80" s="219"/>
      <c r="EV80" s="219"/>
      <c r="EW80" s="219"/>
      <c r="EX80" s="219"/>
      <c r="EY80" s="219"/>
      <c r="EZ80" s="219"/>
      <c r="FA80" s="219"/>
      <c r="FB80" s="219"/>
      <c r="FC80" s="219"/>
      <c r="FD80" s="219"/>
      <c r="FE80" s="219"/>
      <c r="FF80" s="219"/>
      <c r="FG80" s="219"/>
      <c r="FH80" s="219"/>
      <c r="FI80" s="219"/>
      <c r="FJ80" s="219"/>
      <c r="FK80" s="219"/>
      <c r="FL80" s="219"/>
      <c r="FM80" s="219"/>
      <c r="FN80" s="219"/>
      <c r="FO80" s="219"/>
      <c r="FP80" s="219"/>
      <c r="FQ80" s="219"/>
      <c r="FR80" s="219"/>
      <c r="FS80" s="219"/>
      <c r="FT80" s="219"/>
      <c r="FU80" s="219"/>
      <c r="FV80" s="219"/>
      <c r="FW80" s="219"/>
      <c r="FX80" s="219"/>
      <c r="FY80" s="219"/>
      <c r="FZ80" s="219"/>
      <c r="GA80" s="219"/>
      <c r="GB80" s="219"/>
      <c r="GC80" s="219"/>
      <c r="GD80" s="219"/>
      <c r="GE80" s="219"/>
      <c r="GF80" s="219"/>
      <c r="GG80" s="219"/>
      <c r="GH80" s="219"/>
      <c r="GI80" s="219"/>
      <c r="GJ80" s="219"/>
      <c r="GK80" s="219"/>
      <c r="GL80" s="219"/>
      <c r="GM80" s="219"/>
      <c r="GN80" s="219"/>
      <c r="GO80" s="219"/>
      <c r="GP80" s="219"/>
      <c r="GQ80" s="219"/>
      <c r="GR80" s="219"/>
      <c r="GS80" s="219"/>
      <c r="GT80" s="219"/>
      <c r="GU80" s="219"/>
      <c r="GV80" s="219"/>
      <c r="GW80" s="219"/>
      <c r="GX80" s="219"/>
      <c r="GY80" s="219"/>
      <c r="GZ80" s="219"/>
      <c r="HA80" s="219"/>
      <c r="HB80" s="219"/>
      <c r="HC80" s="219"/>
      <c r="HD80" s="219"/>
      <c r="HE80" s="219"/>
      <c r="HF80" s="219"/>
      <c r="HG80" s="219"/>
      <c r="HH80" s="219"/>
      <c r="HI80" s="219"/>
      <c r="HJ80" s="219"/>
      <c r="HK80" s="219"/>
      <c r="HL80" s="219"/>
      <c r="HM80" s="219"/>
      <c r="HN80" s="219"/>
      <c r="HO80" s="219"/>
      <c r="HP80" s="219"/>
      <c r="HQ80" s="219"/>
      <c r="HR80" s="219"/>
      <c r="HS80" s="219"/>
      <c r="HT80" s="219"/>
      <c r="HU80" s="219"/>
      <c r="HV80" s="219"/>
      <c r="HW80" s="219"/>
      <c r="HX80" s="219"/>
      <c r="HY80" s="219"/>
      <c r="HZ80" s="219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  <c r="IW80" s="4"/>
      <c r="IX80" s="4"/>
      <c r="IY80" s="4"/>
      <c r="IZ80" s="4"/>
      <c r="JA80" s="4"/>
      <c r="JB80" s="4"/>
      <c r="JC80" s="4"/>
      <c r="JD80" s="4"/>
      <c r="JE80" s="4"/>
    </row>
    <row r="81" spans="1:265" s="82" customFormat="1">
      <c r="A81" s="76"/>
      <c r="B81" s="76"/>
      <c r="C81" s="76"/>
      <c r="D81" s="76"/>
      <c r="E81" s="76"/>
      <c r="F81" s="76"/>
      <c r="G81" s="78"/>
      <c r="H81" s="79"/>
      <c r="I81" s="66"/>
      <c r="J81" s="80"/>
      <c r="M81" s="66"/>
      <c r="P81" s="104"/>
      <c r="Q81" s="104"/>
      <c r="R81" s="104"/>
      <c r="V81" s="66"/>
      <c r="Y81" s="183"/>
      <c r="AA81" s="181"/>
      <c r="AG81" s="83"/>
      <c r="AH81" s="83"/>
      <c r="AI81" s="219"/>
      <c r="AJ81" s="219"/>
      <c r="AK81" s="219"/>
      <c r="AL81" s="66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219"/>
      <c r="CZ81" s="219"/>
      <c r="DA81" s="219"/>
      <c r="DB81" s="219"/>
      <c r="DC81" s="219"/>
      <c r="DD81" s="219"/>
      <c r="DE81" s="219"/>
      <c r="DF81" s="219"/>
      <c r="DG81" s="219"/>
      <c r="DH81" s="219"/>
      <c r="DI81" s="219"/>
      <c r="DJ81" s="219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19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19"/>
      <c r="EM81" s="219"/>
      <c r="EN81" s="219"/>
      <c r="EO81" s="219"/>
      <c r="EP81" s="219"/>
      <c r="EQ81" s="219"/>
      <c r="ER81" s="219"/>
      <c r="ES81" s="219"/>
      <c r="ET81" s="219"/>
      <c r="EU81" s="219"/>
      <c r="EV81" s="219"/>
      <c r="EW81" s="219"/>
      <c r="EX81" s="219"/>
      <c r="EY81" s="219"/>
      <c r="EZ81" s="219"/>
      <c r="FA81" s="219"/>
      <c r="FB81" s="219"/>
      <c r="FC81" s="219"/>
      <c r="FD81" s="219"/>
      <c r="FE81" s="219"/>
      <c r="FF81" s="219"/>
      <c r="FG81" s="219"/>
      <c r="FH81" s="219"/>
      <c r="FI81" s="219"/>
      <c r="FJ81" s="219"/>
      <c r="FK81" s="219"/>
      <c r="FL81" s="219"/>
      <c r="FM81" s="219"/>
      <c r="FN81" s="219"/>
      <c r="FO81" s="219"/>
      <c r="FP81" s="219"/>
      <c r="FQ81" s="219"/>
      <c r="FR81" s="219"/>
      <c r="FS81" s="219"/>
      <c r="FT81" s="219"/>
      <c r="FU81" s="219"/>
      <c r="FV81" s="219"/>
      <c r="FW81" s="219"/>
      <c r="FX81" s="219"/>
      <c r="FY81" s="219"/>
      <c r="FZ81" s="219"/>
      <c r="GA81" s="219"/>
      <c r="GB81" s="219"/>
      <c r="GC81" s="219"/>
      <c r="GD81" s="219"/>
      <c r="GE81" s="219"/>
      <c r="GF81" s="219"/>
      <c r="GG81" s="219"/>
      <c r="GH81" s="219"/>
      <c r="GI81" s="219"/>
      <c r="GJ81" s="219"/>
      <c r="GK81" s="219"/>
      <c r="GL81" s="219"/>
      <c r="GM81" s="219"/>
      <c r="GN81" s="219"/>
      <c r="GO81" s="219"/>
      <c r="GP81" s="219"/>
      <c r="GQ81" s="219"/>
      <c r="GR81" s="219"/>
      <c r="GS81" s="219"/>
      <c r="GT81" s="219"/>
      <c r="GU81" s="219"/>
      <c r="GV81" s="219"/>
      <c r="GW81" s="219"/>
      <c r="GX81" s="219"/>
      <c r="GY81" s="219"/>
      <c r="GZ81" s="219"/>
      <c r="HA81" s="219"/>
      <c r="HB81" s="219"/>
      <c r="HC81" s="219"/>
      <c r="HD81" s="219"/>
      <c r="HE81" s="219"/>
      <c r="HF81" s="219"/>
      <c r="HG81" s="219"/>
      <c r="HH81" s="219"/>
      <c r="HI81" s="219"/>
      <c r="HJ81" s="219"/>
      <c r="HK81" s="219"/>
      <c r="HL81" s="219"/>
      <c r="HM81" s="219"/>
      <c r="HN81" s="219"/>
      <c r="HO81" s="219"/>
      <c r="HP81" s="219"/>
      <c r="HQ81" s="219"/>
      <c r="HR81" s="219"/>
      <c r="HS81" s="219"/>
      <c r="HT81" s="219"/>
      <c r="HU81" s="219"/>
      <c r="HV81" s="219"/>
      <c r="HW81" s="219"/>
      <c r="HX81" s="219"/>
      <c r="HY81" s="219"/>
      <c r="HZ81" s="219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  <c r="IW81" s="4"/>
      <c r="IX81" s="4"/>
      <c r="IY81" s="4"/>
      <c r="IZ81" s="4"/>
      <c r="JA81" s="4"/>
      <c r="JB81" s="4"/>
      <c r="JC81" s="4"/>
      <c r="JD81" s="4"/>
      <c r="JE81" s="4"/>
    </row>
    <row r="82" spans="1:265" s="82" customFormat="1">
      <c r="A82" s="76"/>
      <c r="B82" s="76"/>
      <c r="C82" s="76"/>
      <c r="D82" s="76"/>
      <c r="E82" s="76"/>
      <c r="F82" s="76"/>
      <c r="G82" s="78"/>
      <c r="H82" s="79"/>
      <c r="I82" s="66"/>
      <c r="J82" s="80"/>
      <c r="M82" s="66"/>
      <c r="P82" s="104"/>
      <c r="Q82" s="104"/>
      <c r="R82" s="104"/>
      <c r="V82" s="66"/>
      <c r="Y82" s="183"/>
      <c r="AA82" s="181"/>
      <c r="AG82" s="83"/>
      <c r="AH82" s="83"/>
      <c r="AI82" s="219"/>
      <c r="AJ82" s="219"/>
      <c r="AK82" s="219"/>
      <c r="AL82" s="66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219"/>
      <c r="CZ82" s="219"/>
      <c r="DA82" s="219"/>
      <c r="DB82" s="219"/>
      <c r="DC82" s="219"/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219"/>
      <c r="DV82" s="219"/>
      <c r="DW82" s="219"/>
      <c r="DX82" s="219"/>
      <c r="DY82" s="219"/>
      <c r="DZ82" s="219"/>
      <c r="EA82" s="219"/>
      <c r="EB82" s="219"/>
      <c r="EC82" s="219"/>
      <c r="ED82" s="219"/>
      <c r="EE82" s="219"/>
      <c r="EF82" s="219"/>
      <c r="EG82" s="219"/>
      <c r="EH82" s="219"/>
      <c r="EI82" s="219"/>
      <c r="EJ82" s="219"/>
      <c r="EK82" s="219"/>
      <c r="EL82" s="219"/>
      <c r="EM82" s="219"/>
      <c r="EN82" s="219"/>
      <c r="EO82" s="219"/>
      <c r="EP82" s="219"/>
      <c r="EQ82" s="219"/>
      <c r="ER82" s="219"/>
      <c r="ES82" s="219"/>
      <c r="ET82" s="219"/>
      <c r="EU82" s="219"/>
      <c r="EV82" s="219"/>
      <c r="EW82" s="219"/>
      <c r="EX82" s="219"/>
      <c r="EY82" s="219"/>
      <c r="EZ82" s="219"/>
      <c r="FA82" s="219"/>
      <c r="FB82" s="219"/>
      <c r="FC82" s="219"/>
      <c r="FD82" s="219"/>
      <c r="FE82" s="219"/>
      <c r="FF82" s="219"/>
      <c r="FG82" s="219"/>
      <c r="FH82" s="219"/>
      <c r="FI82" s="219"/>
      <c r="FJ82" s="219"/>
      <c r="FK82" s="219"/>
      <c r="FL82" s="219"/>
      <c r="FM82" s="219"/>
      <c r="FN82" s="219"/>
      <c r="FO82" s="219"/>
      <c r="FP82" s="219"/>
      <c r="FQ82" s="219"/>
      <c r="FR82" s="219"/>
      <c r="FS82" s="219"/>
      <c r="FT82" s="219"/>
      <c r="FU82" s="219"/>
      <c r="FV82" s="219"/>
      <c r="FW82" s="219"/>
      <c r="FX82" s="219"/>
      <c r="FY82" s="219"/>
      <c r="FZ82" s="219"/>
      <c r="GA82" s="219"/>
      <c r="GB82" s="219"/>
      <c r="GC82" s="219"/>
      <c r="GD82" s="219"/>
      <c r="GE82" s="219"/>
      <c r="GF82" s="219"/>
      <c r="GG82" s="219"/>
      <c r="GH82" s="219"/>
      <c r="GI82" s="219"/>
      <c r="GJ82" s="219"/>
      <c r="GK82" s="219"/>
      <c r="GL82" s="219"/>
      <c r="GM82" s="219"/>
      <c r="GN82" s="219"/>
      <c r="GO82" s="219"/>
      <c r="GP82" s="219"/>
      <c r="GQ82" s="219"/>
      <c r="GR82" s="219"/>
      <c r="GS82" s="219"/>
      <c r="GT82" s="219"/>
      <c r="GU82" s="219"/>
      <c r="GV82" s="219"/>
      <c r="GW82" s="219"/>
      <c r="GX82" s="219"/>
      <c r="GY82" s="219"/>
      <c r="GZ82" s="219"/>
      <c r="HA82" s="219"/>
      <c r="HB82" s="219"/>
      <c r="HC82" s="219"/>
      <c r="HD82" s="219"/>
      <c r="HE82" s="219"/>
      <c r="HF82" s="219"/>
      <c r="HG82" s="219"/>
      <c r="HH82" s="219"/>
      <c r="HI82" s="219"/>
      <c r="HJ82" s="219"/>
      <c r="HK82" s="219"/>
      <c r="HL82" s="219"/>
      <c r="HM82" s="219"/>
      <c r="HN82" s="219"/>
      <c r="HO82" s="219"/>
      <c r="HP82" s="219"/>
      <c r="HQ82" s="219"/>
      <c r="HR82" s="219"/>
      <c r="HS82" s="219"/>
      <c r="HT82" s="219"/>
      <c r="HU82" s="219"/>
      <c r="HV82" s="219"/>
      <c r="HW82" s="219"/>
      <c r="HX82" s="219"/>
      <c r="HY82" s="219"/>
      <c r="HZ82" s="219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  <c r="IW82" s="4"/>
      <c r="IX82" s="4"/>
      <c r="IY82" s="4"/>
      <c r="IZ82" s="4"/>
      <c r="JA82" s="4"/>
      <c r="JB82" s="4"/>
      <c r="JC82" s="4"/>
      <c r="JD82" s="4"/>
      <c r="JE82" s="4"/>
    </row>
    <row r="83" spans="1:265" s="82" customFormat="1">
      <c r="A83" s="76"/>
      <c r="B83" s="76"/>
      <c r="C83" s="76"/>
      <c r="D83" s="76"/>
      <c r="E83" s="76"/>
      <c r="F83" s="76"/>
      <c r="G83" s="78"/>
      <c r="H83" s="79"/>
      <c r="I83" s="66"/>
      <c r="J83" s="80"/>
      <c r="M83" s="66"/>
      <c r="P83" s="104"/>
      <c r="Q83" s="104"/>
      <c r="R83" s="104"/>
      <c r="V83" s="66"/>
      <c r="Y83" s="183"/>
      <c r="AA83" s="181"/>
      <c r="AG83" s="83"/>
      <c r="AH83" s="83"/>
      <c r="AI83" s="219"/>
      <c r="AJ83" s="219"/>
      <c r="AK83" s="219"/>
      <c r="AL83" s="66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  <c r="DW83" s="219"/>
      <c r="DX83" s="219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19"/>
      <c r="EJ83" s="219"/>
      <c r="EK83" s="219"/>
      <c r="EL83" s="219"/>
      <c r="EM83" s="219"/>
      <c r="EN83" s="219"/>
      <c r="EO83" s="219"/>
      <c r="EP83" s="219"/>
      <c r="EQ83" s="219"/>
      <c r="ER83" s="219"/>
      <c r="ES83" s="219"/>
      <c r="ET83" s="219"/>
      <c r="EU83" s="219"/>
      <c r="EV83" s="219"/>
      <c r="EW83" s="219"/>
      <c r="EX83" s="219"/>
      <c r="EY83" s="219"/>
      <c r="EZ83" s="219"/>
      <c r="FA83" s="219"/>
      <c r="FB83" s="219"/>
      <c r="FC83" s="219"/>
      <c r="FD83" s="219"/>
      <c r="FE83" s="219"/>
      <c r="FF83" s="219"/>
      <c r="FG83" s="219"/>
      <c r="FH83" s="219"/>
      <c r="FI83" s="219"/>
      <c r="FJ83" s="219"/>
      <c r="FK83" s="219"/>
      <c r="FL83" s="219"/>
      <c r="FM83" s="219"/>
      <c r="FN83" s="219"/>
      <c r="FO83" s="219"/>
      <c r="FP83" s="219"/>
      <c r="FQ83" s="219"/>
      <c r="FR83" s="219"/>
      <c r="FS83" s="219"/>
      <c r="FT83" s="219"/>
      <c r="FU83" s="219"/>
      <c r="FV83" s="219"/>
      <c r="FW83" s="219"/>
      <c r="FX83" s="219"/>
      <c r="FY83" s="219"/>
      <c r="FZ83" s="219"/>
      <c r="GA83" s="219"/>
      <c r="GB83" s="219"/>
      <c r="GC83" s="219"/>
      <c r="GD83" s="219"/>
      <c r="GE83" s="219"/>
      <c r="GF83" s="219"/>
      <c r="GG83" s="219"/>
      <c r="GH83" s="219"/>
      <c r="GI83" s="219"/>
      <c r="GJ83" s="219"/>
      <c r="GK83" s="219"/>
      <c r="GL83" s="219"/>
      <c r="GM83" s="219"/>
      <c r="GN83" s="219"/>
      <c r="GO83" s="219"/>
      <c r="GP83" s="219"/>
      <c r="GQ83" s="219"/>
      <c r="GR83" s="219"/>
      <c r="GS83" s="219"/>
      <c r="GT83" s="219"/>
      <c r="GU83" s="219"/>
      <c r="GV83" s="219"/>
      <c r="GW83" s="219"/>
      <c r="GX83" s="219"/>
      <c r="GY83" s="219"/>
      <c r="GZ83" s="219"/>
      <c r="HA83" s="219"/>
      <c r="HB83" s="219"/>
      <c r="HC83" s="219"/>
      <c r="HD83" s="219"/>
      <c r="HE83" s="219"/>
      <c r="HF83" s="219"/>
      <c r="HG83" s="219"/>
      <c r="HH83" s="219"/>
      <c r="HI83" s="219"/>
      <c r="HJ83" s="219"/>
      <c r="HK83" s="219"/>
      <c r="HL83" s="219"/>
      <c r="HM83" s="219"/>
      <c r="HN83" s="219"/>
      <c r="HO83" s="219"/>
      <c r="HP83" s="219"/>
      <c r="HQ83" s="219"/>
      <c r="HR83" s="219"/>
      <c r="HS83" s="219"/>
      <c r="HT83" s="219"/>
      <c r="HU83" s="219"/>
      <c r="HV83" s="219"/>
      <c r="HW83" s="219"/>
      <c r="HX83" s="219"/>
      <c r="HY83" s="219"/>
      <c r="HZ83" s="219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  <c r="IW83" s="4"/>
      <c r="IX83" s="4"/>
      <c r="IY83" s="4"/>
      <c r="IZ83" s="4"/>
      <c r="JA83" s="4"/>
      <c r="JB83" s="4"/>
      <c r="JC83" s="4"/>
      <c r="JD83" s="4"/>
      <c r="JE83" s="4"/>
    </row>
    <row r="84" spans="1:265" s="78" customFormat="1">
      <c r="A84" s="76"/>
      <c r="B84" s="76"/>
      <c r="C84" s="76"/>
      <c r="D84" s="76"/>
      <c r="E84" s="76"/>
      <c r="F84" s="76"/>
      <c r="H84" s="79"/>
      <c r="I84" s="66"/>
      <c r="J84" s="80"/>
      <c r="K84" s="82"/>
      <c r="L84" s="82"/>
      <c r="M84" s="66"/>
      <c r="N84" s="82"/>
      <c r="O84" s="82"/>
      <c r="P84" s="104"/>
      <c r="Q84" s="104"/>
      <c r="R84" s="104"/>
      <c r="S84" s="82"/>
      <c r="T84" s="82"/>
      <c r="U84" s="82"/>
      <c r="V84" s="66"/>
      <c r="W84" s="82"/>
      <c r="X84" s="82"/>
      <c r="Y84" s="183"/>
      <c r="Z84" s="82"/>
      <c r="AA84" s="181"/>
      <c r="AB84" s="82"/>
      <c r="AC84" s="82"/>
      <c r="AD84" s="82"/>
      <c r="AE84" s="82"/>
      <c r="AF84" s="82"/>
      <c r="AG84" s="83"/>
      <c r="AH84" s="83"/>
      <c r="AI84" s="219"/>
      <c r="AJ84" s="219"/>
      <c r="AK84" s="219"/>
      <c r="AL84" s="66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  <c r="DC84" s="219"/>
      <c r="DD84" s="219"/>
      <c r="DE84" s="219"/>
      <c r="DF84" s="219"/>
      <c r="DG84" s="219"/>
      <c r="DH84" s="219"/>
      <c r="DI84" s="219"/>
      <c r="DJ84" s="219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9"/>
      <c r="EC84" s="219"/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219"/>
      <c r="EO84" s="219"/>
      <c r="EP84" s="219"/>
      <c r="EQ84" s="219"/>
      <c r="ER84" s="219"/>
      <c r="ES84" s="219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19"/>
      <c r="FF84" s="219"/>
      <c r="FG84" s="219"/>
      <c r="FH84" s="219"/>
      <c r="FI84" s="219"/>
      <c r="FJ84" s="219"/>
      <c r="FK84" s="219"/>
      <c r="FL84" s="219"/>
      <c r="FM84" s="219"/>
      <c r="FN84" s="219"/>
      <c r="FO84" s="219"/>
      <c r="FP84" s="219"/>
      <c r="FQ84" s="219"/>
      <c r="FR84" s="219"/>
      <c r="FS84" s="219"/>
      <c r="FT84" s="219"/>
      <c r="FU84" s="219"/>
      <c r="FV84" s="219"/>
      <c r="FW84" s="219"/>
      <c r="FX84" s="219"/>
      <c r="FY84" s="219"/>
      <c r="FZ84" s="219"/>
      <c r="GA84" s="219"/>
      <c r="GB84" s="219"/>
      <c r="GC84" s="219"/>
      <c r="GD84" s="219"/>
      <c r="GE84" s="219"/>
      <c r="GF84" s="219"/>
      <c r="GG84" s="219"/>
      <c r="GH84" s="219"/>
      <c r="GI84" s="219"/>
      <c r="GJ84" s="219"/>
      <c r="GK84" s="219"/>
      <c r="GL84" s="219"/>
      <c r="GM84" s="219"/>
      <c r="GN84" s="219"/>
      <c r="GO84" s="219"/>
      <c r="GP84" s="219"/>
      <c r="GQ84" s="219"/>
      <c r="GR84" s="219"/>
      <c r="GS84" s="219"/>
      <c r="GT84" s="219"/>
      <c r="GU84" s="219"/>
      <c r="GV84" s="219"/>
      <c r="GW84" s="219"/>
      <c r="GX84" s="219"/>
      <c r="GY84" s="219"/>
      <c r="GZ84" s="219"/>
      <c r="HA84" s="219"/>
      <c r="HB84" s="219"/>
      <c r="HC84" s="219"/>
      <c r="HD84" s="219"/>
      <c r="HE84" s="219"/>
      <c r="HF84" s="219"/>
      <c r="HG84" s="219"/>
      <c r="HH84" s="219"/>
      <c r="HI84" s="219"/>
      <c r="HJ84" s="219"/>
      <c r="HK84" s="219"/>
      <c r="HL84" s="219"/>
      <c r="HM84" s="219"/>
      <c r="HN84" s="219"/>
      <c r="HO84" s="219"/>
      <c r="HP84" s="219"/>
      <c r="HQ84" s="219"/>
      <c r="HR84" s="219"/>
      <c r="HS84" s="219"/>
      <c r="HT84" s="219"/>
      <c r="HU84" s="219"/>
      <c r="HV84" s="219"/>
      <c r="HW84" s="219"/>
      <c r="HX84" s="219"/>
      <c r="HY84" s="219"/>
      <c r="HZ84" s="219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  <c r="IW84" s="4"/>
      <c r="IX84" s="4"/>
      <c r="IY84" s="4"/>
      <c r="IZ84" s="4"/>
      <c r="JA84" s="4"/>
      <c r="JB84" s="4"/>
      <c r="JC84" s="4"/>
      <c r="JD84" s="4"/>
      <c r="JE84" s="4"/>
    </row>
    <row r="85" spans="1:265" s="78" customFormat="1">
      <c r="A85" s="76"/>
      <c r="B85" s="76"/>
      <c r="C85" s="76"/>
      <c r="D85" s="76"/>
      <c r="E85" s="76"/>
      <c r="F85" s="76"/>
      <c r="H85" s="79"/>
      <c r="I85" s="66"/>
      <c r="J85" s="80"/>
      <c r="K85" s="82"/>
      <c r="L85" s="82"/>
      <c r="M85" s="66"/>
      <c r="N85" s="82"/>
      <c r="O85" s="82"/>
      <c r="P85" s="104"/>
      <c r="Q85" s="104"/>
      <c r="R85" s="104"/>
      <c r="S85" s="82"/>
      <c r="T85" s="82"/>
      <c r="U85" s="82"/>
      <c r="V85" s="66"/>
      <c r="W85" s="82"/>
      <c r="X85" s="82"/>
      <c r="Y85" s="183"/>
      <c r="Z85" s="82"/>
      <c r="AA85" s="181"/>
      <c r="AB85" s="82"/>
      <c r="AC85" s="82"/>
      <c r="AD85" s="82"/>
      <c r="AE85" s="82"/>
      <c r="AF85" s="82"/>
      <c r="AG85" s="83"/>
      <c r="AH85" s="83"/>
      <c r="AI85" s="219"/>
      <c r="AJ85" s="219"/>
      <c r="AK85" s="219"/>
      <c r="AL85" s="66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19"/>
      <c r="FF85" s="219"/>
      <c r="FG85" s="219"/>
      <c r="FH85" s="219"/>
      <c r="FI85" s="219"/>
      <c r="FJ85" s="219"/>
      <c r="FK85" s="219"/>
      <c r="FL85" s="219"/>
      <c r="FM85" s="219"/>
      <c r="FN85" s="219"/>
      <c r="FO85" s="219"/>
      <c r="FP85" s="219"/>
      <c r="FQ85" s="219"/>
      <c r="FR85" s="219"/>
      <c r="FS85" s="219"/>
      <c r="FT85" s="219"/>
      <c r="FU85" s="219"/>
      <c r="FV85" s="219"/>
      <c r="FW85" s="219"/>
      <c r="FX85" s="219"/>
      <c r="FY85" s="219"/>
      <c r="FZ85" s="219"/>
      <c r="GA85" s="219"/>
      <c r="GB85" s="219"/>
      <c r="GC85" s="219"/>
      <c r="GD85" s="219"/>
      <c r="GE85" s="219"/>
      <c r="GF85" s="219"/>
      <c r="GG85" s="219"/>
      <c r="GH85" s="219"/>
      <c r="GI85" s="219"/>
      <c r="GJ85" s="219"/>
      <c r="GK85" s="219"/>
      <c r="GL85" s="219"/>
      <c r="GM85" s="219"/>
      <c r="GN85" s="219"/>
      <c r="GO85" s="219"/>
      <c r="GP85" s="219"/>
      <c r="GQ85" s="219"/>
      <c r="GR85" s="219"/>
      <c r="GS85" s="219"/>
      <c r="GT85" s="219"/>
      <c r="GU85" s="219"/>
      <c r="GV85" s="219"/>
      <c r="GW85" s="219"/>
      <c r="GX85" s="219"/>
      <c r="GY85" s="219"/>
      <c r="GZ85" s="219"/>
      <c r="HA85" s="219"/>
      <c r="HB85" s="219"/>
      <c r="HC85" s="219"/>
      <c r="HD85" s="219"/>
      <c r="HE85" s="219"/>
      <c r="HF85" s="219"/>
      <c r="HG85" s="219"/>
      <c r="HH85" s="219"/>
      <c r="HI85" s="219"/>
      <c r="HJ85" s="219"/>
      <c r="HK85" s="219"/>
      <c r="HL85" s="219"/>
      <c r="HM85" s="219"/>
      <c r="HN85" s="219"/>
      <c r="HO85" s="219"/>
      <c r="HP85" s="219"/>
      <c r="HQ85" s="219"/>
      <c r="HR85" s="219"/>
      <c r="HS85" s="219"/>
      <c r="HT85" s="219"/>
      <c r="HU85" s="219"/>
      <c r="HV85" s="219"/>
      <c r="HW85" s="219"/>
      <c r="HX85" s="219"/>
      <c r="HY85" s="219"/>
      <c r="HZ85" s="219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  <c r="IW85" s="4"/>
      <c r="IX85" s="4"/>
      <c r="IY85" s="4"/>
      <c r="IZ85" s="4"/>
      <c r="JA85" s="4"/>
      <c r="JB85" s="4"/>
      <c r="JC85" s="4"/>
      <c r="JD85" s="4"/>
      <c r="JE85" s="4"/>
    </row>
    <row r="86" spans="1:265" s="78" customFormat="1">
      <c r="A86" s="76"/>
      <c r="B86" s="76"/>
      <c r="C86" s="76"/>
      <c r="D86" s="76"/>
      <c r="E86" s="76"/>
      <c r="F86" s="76"/>
      <c r="H86" s="79"/>
      <c r="I86" s="66"/>
      <c r="J86" s="80"/>
      <c r="K86" s="82"/>
      <c r="L86" s="82"/>
      <c r="M86" s="66"/>
      <c r="N86" s="82"/>
      <c r="O86" s="82"/>
      <c r="P86" s="104"/>
      <c r="Q86" s="104"/>
      <c r="R86" s="104"/>
      <c r="S86" s="82"/>
      <c r="T86" s="82"/>
      <c r="U86" s="82"/>
      <c r="V86" s="66"/>
      <c r="W86" s="82"/>
      <c r="X86" s="82"/>
      <c r="Y86" s="183"/>
      <c r="Z86" s="82"/>
      <c r="AA86" s="181"/>
      <c r="AB86" s="82"/>
      <c r="AC86" s="82"/>
      <c r="AD86" s="82"/>
      <c r="AE86" s="82"/>
      <c r="AF86" s="82"/>
      <c r="AG86" s="83"/>
      <c r="AH86" s="83"/>
      <c r="AI86" s="219"/>
      <c r="AJ86" s="219"/>
      <c r="AK86" s="219"/>
      <c r="AL86" s="66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19"/>
      <c r="DA86" s="219"/>
      <c r="DB86" s="219"/>
      <c r="DC86" s="219"/>
      <c r="DD86" s="219"/>
      <c r="DE86" s="219"/>
      <c r="DF86" s="219"/>
      <c r="DG86" s="219"/>
      <c r="DH86" s="219"/>
      <c r="DI86" s="219"/>
      <c r="DJ86" s="219"/>
      <c r="DK86" s="219"/>
      <c r="DL86" s="219"/>
      <c r="DM86" s="219"/>
      <c r="DN86" s="219"/>
      <c r="DO86" s="219"/>
      <c r="DP86" s="219"/>
      <c r="DQ86" s="219"/>
      <c r="DR86" s="219"/>
      <c r="DS86" s="219"/>
      <c r="DT86" s="219"/>
      <c r="DU86" s="219"/>
      <c r="DV86" s="219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219"/>
      <c r="EI86" s="219"/>
      <c r="EJ86" s="219"/>
      <c r="EK86" s="219"/>
      <c r="EL86" s="219"/>
      <c r="EM86" s="219"/>
      <c r="EN86" s="219"/>
      <c r="EO86" s="219"/>
      <c r="EP86" s="219"/>
      <c r="EQ86" s="219"/>
      <c r="ER86" s="219"/>
      <c r="ES86" s="219"/>
      <c r="ET86" s="219"/>
      <c r="EU86" s="219"/>
      <c r="EV86" s="219"/>
      <c r="EW86" s="219"/>
      <c r="EX86" s="219"/>
      <c r="EY86" s="219"/>
      <c r="EZ86" s="219"/>
      <c r="FA86" s="219"/>
      <c r="FB86" s="219"/>
      <c r="FC86" s="219"/>
      <c r="FD86" s="219"/>
      <c r="FE86" s="219"/>
      <c r="FF86" s="219"/>
      <c r="FG86" s="219"/>
      <c r="FH86" s="219"/>
      <c r="FI86" s="219"/>
      <c r="FJ86" s="219"/>
      <c r="FK86" s="219"/>
      <c r="FL86" s="219"/>
      <c r="FM86" s="219"/>
      <c r="FN86" s="219"/>
      <c r="FO86" s="219"/>
      <c r="FP86" s="219"/>
      <c r="FQ86" s="219"/>
      <c r="FR86" s="219"/>
      <c r="FS86" s="219"/>
      <c r="FT86" s="219"/>
      <c r="FU86" s="219"/>
      <c r="FV86" s="219"/>
      <c r="FW86" s="219"/>
      <c r="FX86" s="219"/>
      <c r="FY86" s="219"/>
      <c r="FZ86" s="219"/>
      <c r="GA86" s="219"/>
      <c r="GB86" s="219"/>
      <c r="GC86" s="219"/>
      <c r="GD86" s="219"/>
      <c r="GE86" s="219"/>
      <c r="GF86" s="219"/>
      <c r="GG86" s="219"/>
      <c r="GH86" s="219"/>
      <c r="GI86" s="219"/>
      <c r="GJ86" s="219"/>
      <c r="GK86" s="219"/>
      <c r="GL86" s="219"/>
      <c r="GM86" s="219"/>
      <c r="GN86" s="219"/>
      <c r="GO86" s="219"/>
      <c r="GP86" s="219"/>
      <c r="GQ86" s="219"/>
      <c r="GR86" s="219"/>
      <c r="GS86" s="219"/>
      <c r="GT86" s="219"/>
      <c r="GU86" s="219"/>
      <c r="GV86" s="219"/>
      <c r="GW86" s="219"/>
      <c r="GX86" s="219"/>
      <c r="GY86" s="219"/>
      <c r="GZ86" s="219"/>
      <c r="HA86" s="219"/>
      <c r="HB86" s="219"/>
      <c r="HC86" s="219"/>
      <c r="HD86" s="219"/>
      <c r="HE86" s="219"/>
      <c r="HF86" s="219"/>
      <c r="HG86" s="219"/>
      <c r="HH86" s="219"/>
      <c r="HI86" s="219"/>
      <c r="HJ86" s="219"/>
      <c r="HK86" s="219"/>
      <c r="HL86" s="219"/>
      <c r="HM86" s="219"/>
      <c r="HN86" s="219"/>
      <c r="HO86" s="219"/>
      <c r="HP86" s="219"/>
      <c r="HQ86" s="219"/>
      <c r="HR86" s="219"/>
      <c r="HS86" s="219"/>
      <c r="HT86" s="219"/>
      <c r="HU86" s="219"/>
      <c r="HV86" s="219"/>
      <c r="HW86" s="219"/>
      <c r="HX86" s="219"/>
      <c r="HY86" s="219"/>
      <c r="HZ86" s="219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  <c r="IW86" s="4"/>
      <c r="IX86" s="4"/>
      <c r="IY86" s="4"/>
      <c r="IZ86" s="4"/>
      <c r="JA86" s="4"/>
      <c r="JB86" s="4"/>
      <c r="JC86" s="4"/>
      <c r="JD86" s="4"/>
      <c r="JE86" s="4"/>
    </row>
    <row r="87" spans="1:265" s="78" customFormat="1">
      <c r="A87" s="76"/>
      <c r="B87" s="76"/>
      <c r="C87" s="76"/>
      <c r="D87" s="76"/>
      <c r="E87" s="76"/>
      <c r="F87" s="76"/>
      <c r="H87" s="79"/>
      <c r="I87" s="66"/>
      <c r="J87" s="80"/>
      <c r="K87" s="82"/>
      <c r="L87" s="82"/>
      <c r="M87" s="66"/>
      <c r="N87" s="82"/>
      <c r="O87" s="82"/>
      <c r="P87" s="104"/>
      <c r="Q87" s="104"/>
      <c r="R87" s="104"/>
      <c r="S87" s="82"/>
      <c r="T87" s="82"/>
      <c r="U87" s="82"/>
      <c r="V87" s="66"/>
      <c r="W87" s="82"/>
      <c r="X87" s="82"/>
      <c r="Y87" s="183"/>
      <c r="Z87" s="82"/>
      <c r="AA87" s="181"/>
      <c r="AB87" s="82"/>
      <c r="AC87" s="82"/>
      <c r="AD87" s="82"/>
      <c r="AE87" s="82"/>
      <c r="AF87" s="82"/>
      <c r="AG87" s="83"/>
      <c r="AH87" s="83"/>
      <c r="AI87" s="219"/>
      <c r="AJ87" s="219"/>
      <c r="AK87" s="219"/>
      <c r="AL87" s="66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19"/>
      <c r="DP87" s="219"/>
      <c r="DQ87" s="219"/>
      <c r="DR87" s="219"/>
      <c r="DS87" s="219"/>
      <c r="DT87" s="219"/>
      <c r="DU87" s="219"/>
      <c r="DV87" s="219"/>
      <c r="DW87" s="219"/>
      <c r="DX87" s="219"/>
      <c r="DY87" s="219"/>
      <c r="DZ87" s="219"/>
      <c r="EA87" s="219"/>
      <c r="EB87" s="219"/>
      <c r="EC87" s="219"/>
      <c r="ED87" s="219"/>
      <c r="EE87" s="219"/>
      <c r="EF87" s="219"/>
      <c r="EG87" s="219"/>
      <c r="EH87" s="219"/>
      <c r="EI87" s="219"/>
      <c r="EJ87" s="219"/>
      <c r="EK87" s="219"/>
      <c r="EL87" s="219"/>
      <c r="EM87" s="219"/>
      <c r="EN87" s="219"/>
      <c r="EO87" s="219"/>
      <c r="EP87" s="219"/>
      <c r="EQ87" s="219"/>
      <c r="ER87" s="219"/>
      <c r="ES87" s="219"/>
      <c r="ET87" s="219"/>
      <c r="EU87" s="219"/>
      <c r="EV87" s="219"/>
      <c r="EW87" s="219"/>
      <c r="EX87" s="219"/>
      <c r="EY87" s="219"/>
      <c r="EZ87" s="219"/>
      <c r="FA87" s="219"/>
      <c r="FB87" s="219"/>
      <c r="FC87" s="219"/>
      <c r="FD87" s="219"/>
      <c r="FE87" s="219"/>
      <c r="FF87" s="219"/>
      <c r="FG87" s="219"/>
      <c r="FH87" s="219"/>
      <c r="FI87" s="219"/>
      <c r="FJ87" s="219"/>
      <c r="FK87" s="219"/>
      <c r="FL87" s="219"/>
      <c r="FM87" s="219"/>
      <c r="FN87" s="219"/>
      <c r="FO87" s="219"/>
      <c r="FP87" s="219"/>
      <c r="FQ87" s="219"/>
      <c r="FR87" s="219"/>
      <c r="FS87" s="219"/>
      <c r="FT87" s="219"/>
      <c r="FU87" s="219"/>
      <c r="FV87" s="219"/>
      <c r="FW87" s="219"/>
      <c r="FX87" s="219"/>
      <c r="FY87" s="219"/>
      <c r="FZ87" s="219"/>
      <c r="GA87" s="219"/>
      <c r="GB87" s="219"/>
      <c r="GC87" s="219"/>
      <c r="GD87" s="219"/>
      <c r="GE87" s="219"/>
      <c r="GF87" s="219"/>
      <c r="GG87" s="219"/>
      <c r="GH87" s="219"/>
      <c r="GI87" s="219"/>
      <c r="GJ87" s="219"/>
      <c r="GK87" s="219"/>
      <c r="GL87" s="219"/>
      <c r="GM87" s="219"/>
      <c r="GN87" s="219"/>
      <c r="GO87" s="219"/>
      <c r="GP87" s="219"/>
      <c r="GQ87" s="219"/>
      <c r="GR87" s="219"/>
      <c r="GS87" s="219"/>
      <c r="GT87" s="219"/>
      <c r="GU87" s="219"/>
      <c r="GV87" s="219"/>
      <c r="GW87" s="219"/>
      <c r="GX87" s="219"/>
      <c r="GY87" s="219"/>
      <c r="GZ87" s="219"/>
      <c r="HA87" s="219"/>
      <c r="HB87" s="219"/>
      <c r="HC87" s="219"/>
      <c r="HD87" s="219"/>
      <c r="HE87" s="219"/>
      <c r="HF87" s="219"/>
      <c r="HG87" s="219"/>
      <c r="HH87" s="219"/>
      <c r="HI87" s="219"/>
      <c r="HJ87" s="219"/>
      <c r="HK87" s="219"/>
      <c r="HL87" s="219"/>
      <c r="HM87" s="219"/>
      <c r="HN87" s="219"/>
      <c r="HO87" s="219"/>
      <c r="HP87" s="219"/>
      <c r="HQ87" s="219"/>
      <c r="HR87" s="219"/>
      <c r="HS87" s="219"/>
      <c r="HT87" s="219"/>
      <c r="HU87" s="219"/>
      <c r="HV87" s="219"/>
      <c r="HW87" s="219"/>
      <c r="HX87" s="219"/>
      <c r="HY87" s="219"/>
      <c r="HZ87" s="219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  <c r="IW87" s="4"/>
      <c r="IX87" s="4"/>
      <c r="IY87" s="4"/>
      <c r="IZ87" s="4"/>
      <c r="JA87" s="4"/>
      <c r="JB87" s="4"/>
      <c r="JC87" s="4"/>
      <c r="JD87" s="4"/>
      <c r="JE87" s="4"/>
    </row>
    <row r="88" spans="1:265" s="78" customFormat="1">
      <c r="A88" s="76"/>
      <c r="B88" s="76"/>
      <c r="C88" s="76"/>
      <c r="D88" s="76"/>
      <c r="E88" s="76"/>
      <c r="F88" s="76"/>
      <c r="H88" s="79"/>
      <c r="I88" s="66"/>
      <c r="J88" s="80"/>
      <c r="K88" s="82"/>
      <c r="L88" s="82"/>
      <c r="M88" s="66"/>
      <c r="N88" s="82"/>
      <c r="O88" s="82"/>
      <c r="P88" s="104"/>
      <c r="Q88" s="104"/>
      <c r="R88" s="104"/>
      <c r="S88" s="82"/>
      <c r="T88" s="82"/>
      <c r="U88" s="82"/>
      <c r="V88" s="66"/>
      <c r="W88" s="82"/>
      <c r="X88" s="82"/>
      <c r="Y88" s="183"/>
      <c r="Z88" s="82"/>
      <c r="AA88" s="181"/>
      <c r="AB88" s="82"/>
      <c r="AC88" s="82"/>
      <c r="AD88" s="82"/>
      <c r="AE88" s="82"/>
      <c r="AF88" s="82"/>
      <c r="AG88" s="83"/>
      <c r="AH88" s="83"/>
      <c r="AI88" s="219"/>
      <c r="AJ88" s="219"/>
      <c r="AK88" s="219"/>
      <c r="AL88" s="66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219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219"/>
      <c r="EO88" s="219"/>
      <c r="EP88" s="219"/>
      <c r="EQ88" s="219"/>
      <c r="ER88" s="219"/>
      <c r="ES88" s="219"/>
      <c r="ET88" s="219"/>
      <c r="EU88" s="219"/>
      <c r="EV88" s="219"/>
      <c r="EW88" s="219"/>
      <c r="EX88" s="219"/>
      <c r="EY88" s="219"/>
      <c r="EZ88" s="219"/>
      <c r="FA88" s="219"/>
      <c r="FB88" s="219"/>
      <c r="FC88" s="219"/>
      <c r="FD88" s="219"/>
      <c r="FE88" s="219"/>
      <c r="FF88" s="219"/>
      <c r="FG88" s="219"/>
      <c r="FH88" s="219"/>
      <c r="FI88" s="219"/>
      <c r="FJ88" s="219"/>
      <c r="FK88" s="219"/>
      <c r="FL88" s="219"/>
      <c r="FM88" s="219"/>
      <c r="FN88" s="219"/>
      <c r="FO88" s="219"/>
      <c r="FP88" s="219"/>
      <c r="FQ88" s="219"/>
      <c r="FR88" s="219"/>
      <c r="FS88" s="219"/>
      <c r="FT88" s="219"/>
      <c r="FU88" s="219"/>
      <c r="FV88" s="219"/>
      <c r="FW88" s="219"/>
      <c r="FX88" s="219"/>
      <c r="FY88" s="219"/>
      <c r="FZ88" s="219"/>
      <c r="GA88" s="219"/>
      <c r="GB88" s="219"/>
      <c r="GC88" s="219"/>
      <c r="GD88" s="219"/>
      <c r="GE88" s="219"/>
      <c r="GF88" s="219"/>
      <c r="GG88" s="219"/>
      <c r="GH88" s="219"/>
      <c r="GI88" s="219"/>
      <c r="GJ88" s="219"/>
      <c r="GK88" s="219"/>
      <c r="GL88" s="219"/>
      <c r="GM88" s="219"/>
      <c r="GN88" s="219"/>
      <c r="GO88" s="219"/>
      <c r="GP88" s="219"/>
      <c r="GQ88" s="219"/>
      <c r="GR88" s="219"/>
      <c r="GS88" s="219"/>
      <c r="GT88" s="219"/>
      <c r="GU88" s="219"/>
      <c r="GV88" s="219"/>
      <c r="GW88" s="219"/>
      <c r="GX88" s="219"/>
      <c r="GY88" s="219"/>
      <c r="GZ88" s="219"/>
      <c r="HA88" s="219"/>
      <c r="HB88" s="219"/>
      <c r="HC88" s="219"/>
      <c r="HD88" s="219"/>
      <c r="HE88" s="219"/>
      <c r="HF88" s="219"/>
      <c r="HG88" s="219"/>
      <c r="HH88" s="219"/>
      <c r="HI88" s="219"/>
      <c r="HJ88" s="219"/>
      <c r="HK88" s="219"/>
      <c r="HL88" s="219"/>
      <c r="HM88" s="219"/>
      <c r="HN88" s="219"/>
      <c r="HO88" s="219"/>
      <c r="HP88" s="219"/>
      <c r="HQ88" s="219"/>
      <c r="HR88" s="219"/>
      <c r="HS88" s="219"/>
      <c r="HT88" s="219"/>
      <c r="HU88" s="219"/>
      <c r="HV88" s="219"/>
      <c r="HW88" s="219"/>
      <c r="HX88" s="219"/>
      <c r="HY88" s="219"/>
      <c r="HZ88" s="219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  <c r="IW88" s="4"/>
      <c r="IX88" s="4"/>
      <c r="IY88" s="4"/>
      <c r="IZ88" s="4"/>
      <c r="JA88" s="4"/>
      <c r="JB88" s="4"/>
      <c r="JC88" s="4"/>
      <c r="JD88" s="4"/>
      <c r="JE88" s="4"/>
    </row>
    <row r="89" spans="1:265" s="78" customFormat="1">
      <c r="A89" s="76"/>
      <c r="B89" s="76"/>
      <c r="C89" s="76"/>
      <c r="D89" s="76"/>
      <c r="E89" s="76"/>
      <c r="F89" s="76"/>
      <c r="H89" s="79"/>
      <c r="I89" s="66"/>
      <c r="J89" s="80"/>
      <c r="K89" s="82"/>
      <c r="L89" s="82"/>
      <c r="M89" s="66"/>
      <c r="N89" s="82"/>
      <c r="O89" s="82"/>
      <c r="P89" s="104"/>
      <c r="Q89" s="104"/>
      <c r="R89" s="104"/>
      <c r="S89" s="82"/>
      <c r="T89" s="82"/>
      <c r="U89" s="82"/>
      <c r="V89" s="66"/>
      <c r="W89" s="82"/>
      <c r="X89" s="82"/>
      <c r="Y89" s="183"/>
      <c r="Z89" s="82"/>
      <c r="AA89" s="181"/>
      <c r="AB89" s="82"/>
      <c r="AC89" s="82"/>
      <c r="AD89" s="82"/>
      <c r="AE89" s="82"/>
      <c r="AF89" s="82"/>
      <c r="AG89" s="83"/>
      <c r="AH89" s="83"/>
      <c r="AI89" s="219"/>
      <c r="AJ89" s="219"/>
      <c r="AK89" s="219"/>
      <c r="AL89" s="66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  <c r="FF89" s="219"/>
      <c r="FG89" s="219"/>
      <c r="FH89" s="219"/>
      <c r="FI89" s="219"/>
      <c r="FJ89" s="219"/>
      <c r="FK89" s="219"/>
      <c r="FL89" s="219"/>
      <c r="FM89" s="219"/>
      <c r="FN89" s="219"/>
      <c r="FO89" s="219"/>
      <c r="FP89" s="219"/>
      <c r="FQ89" s="219"/>
      <c r="FR89" s="219"/>
      <c r="FS89" s="219"/>
      <c r="FT89" s="219"/>
      <c r="FU89" s="219"/>
      <c r="FV89" s="219"/>
      <c r="FW89" s="219"/>
      <c r="FX89" s="219"/>
      <c r="FY89" s="219"/>
      <c r="FZ89" s="219"/>
      <c r="GA89" s="219"/>
      <c r="GB89" s="219"/>
      <c r="GC89" s="219"/>
      <c r="GD89" s="219"/>
      <c r="GE89" s="219"/>
      <c r="GF89" s="219"/>
      <c r="GG89" s="219"/>
      <c r="GH89" s="219"/>
      <c r="GI89" s="219"/>
      <c r="GJ89" s="219"/>
      <c r="GK89" s="219"/>
      <c r="GL89" s="219"/>
      <c r="GM89" s="219"/>
      <c r="GN89" s="219"/>
      <c r="GO89" s="219"/>
      <c r="GP89" s="219"/>
      <c r="GQ89" s="219"/>
      <c r="GR89" s="219"/>
      <c r="GS89" s="219"/>
      <c r="GT89" s="219"/>
      <c r="GU89" s="219"/>
      <c r="GV89" s="219"/>
      <c r="GW89" s="219"/>
      <c r="GX89" s="219"/>
      <c r="GY89" s="219"/>
      <c r="GZ89" s="219"/>
      <c r="HA89" s="219"/>
      <c r="HB89" s="219"/>
      <c r="HC89" s="219"/>
      <c r="HD89" s="219"/>
      <c r="HE89" s="219"/>
      <c r="HF89" s="219"/>
      <c r="HG89" s="219"/>
      <c r="HH89" s="219"/>
      <c r="HI89" s="219"/>
      <c r="HJ89" s="219"/>
      <c r="HK89" s="219"/>
      <c r="HL89" s="219"/>
      <c r="HM89" s="219"/>
      <c r="HN89" s="219"/>
      <c r="HO89" s="219"/>
      <c r="HP89" s="219"/>
      <c r="HQ89" s="219"/>
      <c r="HR89" s="219"/>
      <c r="HS89" s="219"/>
      <c r="HT89" s="219"/>
      <c r="HU89" s="219"/>
      <c r="HV89" s="219"/>
      <c r="HW89" s="219"/>
      <c r="HX89" s="219"/>
      <c r="HY89" s="219"/>
      <c r="HZ89" s="219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  <c r="IW89" s="4"/>
      <c r="IX89" s="4"/>
      <c r="IY89" s="4"/>
      <c r="IZ89" s="4"/>
      <c r="JA89" s="4"/>
      <c r="JB89" s="4"/>
      <c r="JC89" s="4"/>
      <c r="JD89" s="4"/>
      <c r="JE89" s="4"/>
    </row>
    <row r="90" spans="1:265" s="78" customFormat="1">
      <c r="A90" s="76"/>
      <c r="B90" s="76"/>
      <c r="C90" s="76"/>
      <c r="D90" s="76"/>
      <c r="E90" s="76"/>
      <c r="F90" s="76"/>
      <c r="H90" s="79"/>
      <c r="I90" s="66"/>
      <c r="J90" s="80"/>
      <c r="K90" s="82"/>
      <c r="L90" s="82"/>
      <c r="M90" s="66"/>
      <c r="N90" s="82"/>
      <c r="O90" s="82"/>
      <c r="P90" s="104"/>
      <c r="Q90" s="104"/>
      <c r="R90" s="104"/>
      <c r="S90" s="82"/>
      <c r="T90" s="82"/>
      <c r="U90" s="82"/>
      <c r="V90" s="66"/>
      <c r="W90" s="82"/>
      <c r="X90" s="82"/>
      <c r="Y90" s="183"/>
      <c r="Z90" s="82"/>
      <c r="AA90" s="181"/>
      <c r="AB90" s="82"/>
      <c r="AC90" s="82"/>
      <c r="AD90" s="82"/>
      <c r="AE90" s="82"/>
      <c r="AF90" s="82"/>
      <c r="AG90" s="83"/>
      <c r="AH90" s="83"/>
      <c r="AI90" s="219"/>
      <c r="AJ90" s="219"/>
      <c r="AK90" s="219"/>
      <c r="AL90" s="66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19"/>
      <c r="FK90" s="219"/>
      <c r="FL90" s="219"/>
      <c r="FM90" s="219"/>
      <c r="FN90" s="219"/>
      <c r="FO90" s="219"/>
      <c r="FP90" s="219"/>
      <c r="FQ90" s="219"/>
      <c r="FR90" s="219"/>
      <c r="FS90" s="219"/>
      <c r="FT90" s="219"/>
      <c r="FU90" s="219"/>
      <c r="FV90" s="219"/>
      <c r="FW90" s="219"/>
      <c r="FX90" s="219"/>
      <c r="FY90" s="219"/>
      <c r="FZ90" s="219"/>
      <c r="GA90" s="219"/>
      <c r="GB90" s="219"/>
      <c r="GC90" s="219"/>
      <c r="GD90" s="219"/>
      <c r="GE90" s="219"/>
      <c r="GF90" s="219"/>
      <c r="GG90" s="219"/>
      <c r="GH90" s="219"/>
      <c r="GI90" s="219"/>
      <c r="GJ90" s="219"/>
      <c r="GK90" s="219"/>
      <c r="GL90" s="219"/>
      <c r="GM90" s="219"/>
      <c r="GN90" s="219"/>
      <c r="GO90" s="219"/>
      <c r="GP90" s="219"/>
      <c r="GQ90" s="219"/>
      <c r="GR90" s="219"/>
      <c r="GS90" s="219"/>
      <c r="GT90" s="219"/>
      <c r="GU90" s="219"/>
      <c r="GV90" s="219"/>
      <c r="GW90" s="219"/>
      <c r="GX90" s="219"/>
      <c r="GY90" s="219"/>
      <c r="GZ90" s="219"/>
      <c r="HA90" s="219"/>
      <c r="HB90" s="219"/>
      <c r="HC90" s="219"/>
      <c r="HD90" s="219"/>
      <c r="HE90" s="219"/>
      <c r="HF90" s="219"/>
      <c r="HG90" s="219"/>
      <c r="HH90" s="219"/>
      <c r="HI90" s="219"/>
      <c r="HJ90" s="219"/>
      <c r="HK90" s="219"/>
      <c r="HL90" s="219"/>
      <c r="HM90" s="219"/>
      <c r="HN90" s="219"/>
      <c r="HO90" s="219"/>
      <c r="HP90" s="219"/>
      <c r="HQ90" s="219"/>
      <c r="HR90" s="219"/>
      <c r="HS90" s="219"/>
      <c r="HT90" s="219"/>
      <c r="HU90" s="219"/>
      <c r="HV90" s="219"/>
      <c r="HW90" s="219"/>
      <c r="HX90" s="219"/>
      <c r="HY90" s="219"/>
      <c r="HZ90" s="219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  <c r="IW90" s="4"/>
      <c r="IX90" s="4"/>
      <c r="IY90" s="4"/>
      <c r="IZ90" s="4"/>
      <c r="JA90" s="4"/>
      <c r="JB90" s="4"/>
      <c r="JC90" s="4"/>
      <c r="JD90" s="4"/>
      <c r="JE90" s="4"/>
    </row>
    <row r="91" spans="1:265" s="78" customFormat="1">
      <c r="A91" s="76"/>
      <c r="B91" s="76"/>
      <c r="C91" s="76"/>
      <c r="D91" s="76"/>
      <c r="E91" s="76"/>
      <c r="F91" s="76"/>
      <c r="H91" s="79"/>
      <c r="I91" s="66"/>
      <c r="J91" s="80"/>
      <c r="K91" s="82"/>
      <c r="L91" s="82"/>
      <c r="M91" s="66"/>
      <c r="N91" s="82"/>
      <c r="O91" s="82"/>
      <c r="P91" s="104"/>
      <c r="Q91" s="104"/>
      <c r="R91" s="104"/>
      <c r="S91" s="82"/>
      <c r="T91" s="82"/>
      <c r="U91" s="82"/>
      <c r="V91" s="66"/>
      <c r="W91" s="82"/>
      <c r="X91" s="82"/>
      <c r="Y91" s="183"/>
      <c r="Z91" s="82"/>
      <c r="AA91" s="181"/>
      <c r="AB91" s="82"/>
      <c r="AC91" s="82"/>
      <c r="AD91" s="82"/>
      <c r="AE91" s="82"/>
      <c r="AF91" s="82"/>
      <c r="AG91" s="83"/>
      <c r="AH91" s="83"/>
      <c r="AI91" s="219"/>
      <c r="AJ91" s="219"/>
      <c r="AK91" s="219"/>
      <c r="AL91" s="66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  <c r="FF91" s="219"/>
      <c r="FG91" s="219"/>
      <c r="FH91" s="219"/>
      <c r="FI91" s="219"/>
      <c r="FJ91" s="219"/>
      <c r="FK91" s="219"/>
      <c r="FL91" s="219"/>
      <c r="FM91" s="219"/>
      <c r="FN91" s="219"/>
      <c r="FO91" s="219"/>
      <c r="FP91" s="219"/>
      <c r="FQ91" s="219"/>
      <c r="FR91" s="219"/>
      <c r="FS91" s="219"/>
      <c r="FT91" s="219"/>
      <c r="FU91" s="219"/>
      <c r="FV91" s="219"/>
      <c r="FW91" s="219"/>
      <c r="FX91" s="219"/>
      <c r="FY91" s="219"/>
      <c r="FZ91" s="219"/>
      <c r="GA91" s="219"/>
      <c r="GB91" s="219"/>
      <c r="GC91" s="219"/>
      <c r="GD91" s="219"/>
      <c r="GE91" s="219"/>
      <c r="GF91" s="219"/>
      <c r="GG91" s="219"/>
      <c r="GH91" s="219"/>
      <c r="GI91" s="219"/>
      <c r="GJ91" s="219"/>
      <c r="GK91" s="219"/>
      <c r="GL91" s="219"/>
      <c r="GM91" s="219"/>
      <c r="GN91" s="219"/>
      <c r="GO91" s="219"/>
      <c r="GP91" s="219"/>
      <c r="GQ91" s="219"/>
      <c r="GR91" s="219"/>
      <c r="GS91" s="219"/>
      <c r="GT91" s="219"/>
      <c r="GU91" s="219"/>
      <c r="GV91" s="219"/>
      <c r="GW91" s="219"/>
      <c r="GX91" s="219"/>
      <c r="GY91" s="219"/>
      <c r="GZ91" s="219"/>
      <c r="HA91" s="219"/>
      <c r="HB91" s="219"/>
      <c r="HC91" s="219"/>
      <c r="HD91" s="219"/>
      <c r="HE91" s="219"/>
      <c r="HF91" s="219"/>
      <c r="HG91" s="219"/>
      <c r="HH91" s="219"/>
      <c r="HI91" s="219"/>
      <c r="HJ91" s="219"/>
      <c r="HK91" s="219"/>
      <c r="HL91" s="219"/>
      <c r="HM91" s="219"/>
      <c r="HN91" s="219"/>
      <c r="HO91" s="219"/>
      <c r="HP91" s="219"/>
      <c r="HQ91" s="219"/>
      <c r="HR91" s="219"/>
      <c r="HS91" s="219"/>
      <c r="HT91" s="219"/>
      <c r="HU91" s="219"/>
      <c r="HV91" s="219"/>
      <c r="HW91" s="219"/>
      <c r="HX91" s="219"/>
      <c r="HY91" s="219"/>
      <c r="HZ91" s="219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  <c r="IW91" s="4"/>
      <c r="IX91" s="4"/>
      <c r="IY91" s="4"/>
      <c r="IZ91" s="4"/>
      <c r="JA91" s="4"/>
      <c r="JB91" s="4"/>
      <c r="JC91" s="4"/>
      <c r="JD91" s="4"/>
      <c r="JE91" s="4"/>
    </row>
    <row r="92" spans="1:265" s="78" customFormat="1">
      <c r="A92" s="76"/>
      <c r="B92" s="76"/>
      <c r="C92" s="76"/>
      <c r="D92" s="76"/>
      <c r="E92" s="76"/>
      <c r="F92" s="76"/>
      <c r="H92" s="79"/>
      <c r="I92" s="66"/>
      <c r="J92" s="80"/>
      <c r="K92" s="82"/>
      <c r="L92" s="82"/>
      <c r="M92" s="66"/>
      <c r="N92" s="82"/>
      <c r="O92" s="82"/>
      <c r="P92" s="104"/>
      <c r="Q92" s="104"/>
      <c r="R92" s="104"/>
      <c r="S92" s="82"/>
      <c r="T92" s="82"/>
      <c r="U92" s="82"/>
      <c r="V92" s="66"/>
      <c r="W92" s="82"/>
      <c r="X92" s="82"/>
      <c r="Y92" s="183"/>
      <c r="Z92" s="82"/>
      <c r="AA92" s="181"/>
      <c r="AB92" s="82"/>
      <c r="AC92" s="82"/>
      <c r="AD92" s="82"/>
      <c r="AE92" s="82"/>
      <c r="AF92" s="82"/>
      <c r="AG92" s="83"/>
      <c r="AH92" s="83"/>
      <c r="AI92" s="219"/>
      <c r="AJ92" s="219"/>
      <c r="AK92" s="219"/>
      <c r="AL92" s="66"/>
      <c r="AM92" s="219"/>
      <c r="AN92" s="219"/>
      <c r="AO92" s="219"/>
      <c r="AP92" s="219"/>
      <c r="AQ92" s="219"/>
      <c r="AR92" s="219"/>
      <c r="AS92" s="219"/>
      <c r="AT92" s="219"/>
      <c r="AU92" s="219"/>
      <c r="AV92" s="219"/>
      <c r="AW92" s="219"/>
      <c r="AX92" s="219"/>
      <c r="AY92" s="219"/>
      <c r="AZ92" s="219"/>
      <c r="BA92" s="219"/>
      <c r="BB92" s="219"/>
      <c r="BC92" s="219"/>
      <c r="BD92" s="219"/>
      <c r="BE92" s="219"/>
      <c r="BF92" s="219"/>
      <c r="BG92" s="219"/>
      <c r="BH92" s="219"/>
      <c r="BI92" s="219"/>
      <c r="BJ92" s="219"/>
      <c r="BK92" s="219"/>
      <c r="BL92" s="219"/>
      <c r="BM92" s="219"/>
      <c r="BN92" s="219"/>
      <c r="BO92" s="219"/>
      <c r="BP92" s="219"/>
      <c r="BQ92" s="219"/>
      <c r="BR92" s="219"/>
      <c r="BS92" s="219"/>
      <c r="BT92" s="219"/>
      <c r="BU92" s="219"/>
      <c r="BV92" s="219"/>
      <c r="BW92" s="219"/>
      <c r="BX92" s="219"/>
      <c r="BY92" s="219"/>
      <c r="BZ92" s="219"/>
      <c r="CA92" s="219"/>
      <c r="CB92" s="219"/>
      <c r="CC92" s="219"/>
      <c r="CD92" s="219"/>
      <c r="CE92" s="219"/>
      <c r="CF92" s="219"/>
      <c r="CG92" s="219"/>
      <c r="CH92" s="219"/>
      <c r="CI92" s="219"/>
      <c r="CJ92" s="219"/>
      <c r="CK92" s="219"/>
      <c r="CL92" s="219"/>
      <c r="CM92" s="219"/>
      <c r="CN92" s="219"/>
      <c r="CO92" s="219"/>
      <c r="CP92" s="219"/>
      <c r="CQ92" s="219"/>
      <c r="CR92" s="219"/>
      <c r="CS92" s="219"/>
      <c r="CT92" s="219"/>
      <c r="CU92" s="219"/>
      <c r="CV92" s="219"/>
      <c r="CW92" s="219"/>
      <c r="CX92" s="219"/>
      <c r="CY92" s="219"/>
      <c r="CZ92" s="219"/>
      <c r="DA92" s="219"/>
      <c r="DB92" s="219"/>
      <c r="DC92" s="219"/>
      <c r="DD92" s="219"/>
      <c r="DE92" s="219"/>
      <c r="DF92" s="219"/>
      <c r="DG92" s="219"/>
      <c r="DH92" s="219"/>
      <c r="DI92" s="219"/>
      <c r="DJ92" s="219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219"/>
      <c r="DV92" s="219"/>
      <c r="DW92" s="219"/>
      <c r="DX92" s="219"/>
      <c r="DY92" s="219"/>
      <c r="DZ92" s="219"/>
      <c r="EA92" s="219"/>
      <c r="EB92" s="219"/>
      <c r="EC92" s="219"/>
      <c r="ED92" s="219"/>
      <c r="EE92" s="219"/>
      <c r="EF92" s="219"/>
      <c r="EG92" s="219"/>
      <c r="EH92" s="219"/>
      <c r="EI92" s="219"/>
      <c r="EJ92" s="219"/>
      <c r="EK92" s="219"/>
      <c r="EL92" s="219"/>
      <c r="EM92" s="219"/>
      <c r="EN92" s="219"/>
      <c r="EO92" s="219"/>
      <c r="EP92" s="219"/>
      <c r="EQ92" s="219"/>
      <c r="ER92" s="219"/>
      <c r="ES92" s="219"/>
      <c r="ET92" s="219"/>
      <c r="EU92" s="219"/>
      <c r="EV92" s="219"/>
      <c r="EW92" s="219"/>
      <c r="EX92" s="219"/>
      <c r="EY92" s="219"/>
      <c r="EZ92" s="219"/>
      <c r="FA92" s="219"/>
      <c r="FB92" s="219"/>
      <c r="FC92" s="219"/>
      <c r="FD92" s="219"/>
      <c r="FE92" s="219"/>
      <c r="FF92" s="219"/>
      <c r="FG92" s="219"/>
      <c r="FH92" s="219"/>
      <c r="FI92" s="219"/>
      <c r="FJ92" s="219"/>
      <c r="FK92" s="219"/>
      <c r="FL92" s="219"/>
      <c r="FM92" s="219"/>
      <c r="FN92" s="219"/>
      <c r="FO92" s="219"/>
      <c r="FP92" s="219"/>
      <c r="FQ92" s="219"/>
      <c r="FR92" s="219"/>
      <c r="FS92" s="219"/>
      <c r="FT92" s="219"/>
      <c r="FU92" s="219"/>
      <c r="FV92" s="219"/>
      <c r="FW92" s="219"/>
      <c r="FX92" s="219"/>
      <c r="FY92" s="219"/>
      <c r="FZ92" s="219"/>
      <c r="GA92" s="219"/>
      <c r="GB92" s="219"/>
      <c r="GC92" s="219"/>
      <c r="GD92" s="219"/>
      <c r="GE92" s="219"/>
      <c r="GF92" s="219"/>
      <c r="GG92" s="219"/>
      <c r="GH92" s="219"/>
      <c r="GI92" s="219"/>
      <c r="GJ92" s="219"/>
      <c r="GK92" s="219"/>
      <c r="GL92" s="219"/>
      <c r="GM92" s="219"/>
      <c r="GN92" s="219"/>
      <c r="GO92" s="219"/>
      <c r="GP92" s="219"/>
      <c r="GQ92" s="219"/>
      <c r="GR92" s="219"/>
      <c r="GS92" s="219"/>
      <c r="GT92" s="219"/>
      <c r="GU92" s="219"/>
      <c r="GV92" s="219"/>
      <c r="GW92" s="219"/>
      <c r="GX92" s="219"/>
      <c r="GY92" s="219"/>
      <c r="GZ92" s="219"/>
      <c r="HA92" s="219"/>
      <c r="HB92" s="219"/>
      <c r="HC92" s="219"/>
      <c r="HD92" s="219"/>
      <c r="HE92" s="219"/>
      <c r="HF92" s="219"/>
      <c r="HG92" s="219"/>
      <c r="HH92" s="219"/>
      <c r="HI92" s="219"/>
      <c r="HJ92" s="219"/>
      <c r="HK92" s="219"/>
      <c r="HL92" s="219"/>
      <c r="HM92" s="219"/>
      <c r="HN92" s="219"/>
      <c r="HO92" s="219"/>
      <c r="HP92" s="219"/>
      <c r="HQ92" s="219"/>
      <c r="HR92" s="219"/>
      <c r="HS92" s="219"/>
      <c r="HT92" s="219"/>
      <c r="HU92" s="219"/>
      <c r="HV92" s="219"/>
      <c r="HW92" s="219"/>
      <c r="HX92" s="219"/>
      <c r="HY92" s="219"/>
      <c r="HZ92" s="219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  <c r="IW92" s="4"/>
      <c r="IX92" s="4"/>
      <c r="IY92" s="4"/>
      <c r="IZ92" s="4"/>
      <c r="JA92" s="4"/>
      <c r="JB92" s="4"/>
      <c r="JC92" s="4"/>
      <c r="JD92" s="4"/>
      <c r="JE92" s="4"/>
    </row>
    <row r="93" spans="1:265" s="78" customFormat="1">
      <c r="A93" s="76"/>
      <c r="B93" s="76"/>
      <c r="C93" s="76"/>
      <c r="D93" s="76"/>
      <c r="E93" s="76"/>
      <c r="F93" s="76"/>
      <c r="H93" s="79"/>
      <c r="I93" s="66"/>
      <c r="J93" s="80"/>
      <c r="K93" s="82"/>
      <c r="L93" s="82"/>
      <c r="M93" s="66"/>
      <c r="N93" s="82"/>
      <c r="O93" s="82"/>
      <c r="P93" s="104"/>
      <c r="Q93" s="104"/>
      <c r="R93" s="104"/>
      <c r="S93" s="82"/>
      <c r="T93" s="82"/>
      <c r="U93" s="82"/>
      <c r="V93" s="66"/>
      <c r="W93" s="82"/>
      <c r="X93" s="82"/>
      <c r="Y93" s="183"/>
      <c r="Z93" s="82"/>
      <c r="AA93" s="181"/>
      <c r="AB93" s="82"/>
      <c r="AC93" s="82"/>
      <c r="AD93" s="82"/>
      <c r="AE93" s="82"/>
      <c r="AF93" s="82"/>
      <c r="AG93" s="83"/>
      <c r="AH93" s="83"/>
      <c r="AI93" s="219"/>
      <c r="AJ93" s="219"/>
      <c r="AK93" s="219"/>
      <c r="AL93" s="66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  <c r="FF93" s="219"/>
      <c r="FG93" s="219"/>
      <c r="FH93" s="219"/>
      <c r="FI93" s="219"/>
      <c r="FJ93" s="219"/>
      <c r="FK93" s="219"/>
      <c r="FL93" s="219"/>
      <c r="FM93" s="219"/>
      <c r="FN93" s="219"/>
      <c r="FO93" s="219"/>
      <c r="FP93" s="219"/>
      <c r="FQ93" s="219"/>
      <c r="FR93" s="219"/>
      <c r="FS93" s="219"/>
      <c r="FT93" s="219"/>
      <c r="FU93" s="219"/>
      <c r="FV93" s="219"/>
      <c r="FW93" s="219"/>
      <c r="FX93" s="219"/>
      <c r="FY93" s="219"/>
      <c r="FZ93" s="219"/>
      <c r="GA93" s="219"/>
      <c r="GB93" s="219"/>
      <c r="GC93" s="219"/>
      <c r="GD93" s="219"/>
      <c r="GE93" s="219"/>
      <c r="GF93" s="219"/>
      <c r="GG93" s="219"/>
      <c r="GH93" s="219"/>
      <c r="GI93" s="219"/>
      <c r="GJ93" s="219"/>
      <c r="GK93" s="219"/>
      <c r="GL93" s="219"/>
      <c r="GM93" s="219"/>
      <c r="GN93" s="219"/>
      <c r="GO93" s="219"/>
      <c r="GP93" s="219"/>
      <c r="GQ93" s="219"/>
      <c r="GR93" s="219"/>
      <c r="GS93" s="219"/>
      <c r="GT93" s="219"/>
      <c r="GU93" s="219"/>
      <c r="GV93" s="219"/>
      <c r="GW93" s="219"/>
      <c r="GX93" s="219"/>
      <c r="GY93" s="219"/>
      <c r="GZ93" s="219"/>
      <c r="HA93" s="219"/>
      <c r="HB93" s="219"/>
      <c r="HC93" s="219"/>
      <c r="HD93" s="219"/>
      <c r="HE93" s="219"/>
      <c r="HF93" s="219"/>
      <c r="HG93" s="219"/>
      <c r="HH93" s="219"/>
      <c r="HI93" s="219"/>
      <c r="HJ93" s="219"/>
      <c r="HK93" s="219"/>
      <c r="HL93" s="219"/>
      <c r="HM93" s="219"/>
      <c r="HN93" s="219"/>
      <c r="HO93" s="219"/>
      <c r="HP93" s="219"/>
      <c r="HQ93" s="219"/>
      <c r="HR93" s="219"/>
      <c r="HS93" s="219"/>
      <c r="HT93" s="219"/>
      <c r="HU93" s="219"/>
      <c r="HV93" s="219"/>
      <c r="HW93" s="219"/>
      <c r="HX93" s="219"/>
      <c r="HY93" s="219"/>
      <c r="HZ93" s="219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  <c r="IW93" s="4"/>
      <c r="IX93" s="4"/>
      <c r="IY93" s="4"/>
      <c r="IZ93" s="4"/>
      <c r="JA93" s="4"/>
      <c r="JB93" s="4"/>
      <c r="JC93" s="4"/>
      <c r="JD93" s="4"/>
      <c r="JE93" s="4"/>
    </row>
    <row r="94" spans="1:265" s="78" customFormat="1">
      <c r="A94" s="76"/>
      <c r="B94" s="76"/>
      <c r="C94" s="76"/>
      <c r="D94" s="76"/>
      <c r="E94" s="76"/>
      <c r="F94" s="76"/>
      <c r="H94" s="79"/>
      <c r="I94" s="66"/>
      <c r="J94" s="80"/>
      <c r="K94" s="82"/>
      <c r="L94" s="82"/>
      <c r="M94" s="66"/>
      <c r="N94" s="82"/>
      <c r="O94" s="82"/>
      <c r="P94" s="104"/>
      <c r="Q94" s="104"/>
      <c r="R94" s="104"/>
      <c r="S94" s="82"/>
      <c r="T94" s="82"/>
      <c r="U94" s="82"/>
      <c r="V94" s="66"/>
      <c r="W94" s="82"/>
      <c r="X94" s="82"/>
      <c r="Y94" s="183"/>
      <c r="Z94" s="82"/>
      <c r="AA94" s="181"/>
      <c r="AB94" s="82"/>
      <c r="AC94" s="82"/>
      <c r="AD94" s="82"/>
      <c r="AE94" s="82"/>
      <c r="AF94" s="82"/>
      <c r="AG94" s="83"/>
      <c r="AH94" s="83"/>
      <c r="AI94" s="219"/>
      <c r="AJ94" s="219"/>
      <c r="AK94" s="219"/>
      <c r="AL94" s="66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  <c r="FF94" s="219"/>
      <c r="FG94" s="219"/>
      <c r="FH94" s="219"/>
      <c r="FI94" s="219"/>
      <c r="FJ94" s="219"/>
      <c r="FK94" s="219"/>
      <c r="FL94" s="219"/>
      <c r="FM94" s="219"/>
      <c r="FN94" s="219"/>
      <c r="FO94" s="219"/>
      <c r="FP94" s="219"/>
      <c r="FQ94" s="219"/>
      <c r="FR94" s="219"/>
      <c r="FS94" s="219"/>
      <c r="FT94" s="219"/>
      <c r="FU94" s="219"/>
      <c r="FV94" s="219"/>
      <c r="FW94" s="219"/>
      <c r="FX94" s="219"/>
      <c r="FY94" s="219"/>
      <c r="FZ94" s="219"/>
      <c r="GA94" s="219"/>
      <c r="GB94" s="219"/>
      <c r="GC94" s="219"/>
      <c r="GD94" s="219"/>
      <c r="GE94" s="219"/>
      <c r="GF94" s="219"/>
      <c r="GG94" s="219"/>
      <c r="GH94" s="219"/>
      <c r="GI94" s="219"/>
      <c r="GJ94" s="219"/>
      <c r="GK94" s="219"/>
      <c r="GL94" s="219"/>
      <c r="GM94" s="219"/>
      <c r="GN94" s="219"/>
      <c r="GO94" s="219"/>
      <c r="GP94" s="219"/>
      <c r="GQ94" s="219"/>
      <c r="GR94" s="219"/>
      <c r="GS94" s="219"/>
      <c r="GT94" s="219"/>
      <c r="GU94" s="219"/>
      <c r="GV94" s="219"/>
      <c r="GW94" s="219"/>
      <c r="GX94" s="219"/>
      <c r="GY94" s="219"/>
      <c r="GZ94" s="219"/>
      <c r="HA94" s="219"/>
      <c r="HB94" s="219"/>
      <c r="HC94" s="219"/>
      <c r="HD94" s="219"/>
      <c r="HE94" s="219"/>
      <c r="HF94" s="219"/>
      <c r="HG94" s="219"/>
      <c r="HH94" s="219"/>
      <c r="HI94" s="219"/>
      <c r="HJ94" s="219"/>
      <c r="HK94" s="219"/>
      <c r="HL94" s="219"/>
      <c r="HM94" s="219"/>
      <c r="HN94" s="219"/>
      <c r="HO94" s="219"/>
      <c r="HP94" s="219"/>
      <c r="HQ94" s="219"/>
      <c r="HR94" s="219"/>
      <c r="HS94" s="219"/>
      <c r="HT94" s="219"/>
      <c r="HU94" s="219"/>
      <c r="HV94" s="219"/>
      <c r="HW94" s="219"/>
      <c r="HX94" s="219"/>
      <c r="HY94" s="219"/>
      <c r="HZ94" s="219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  <c r="IW94" s="4"/>
      <c r="IX94" s="4"/>
      <c r="IY94" s="4"/>
      <c r="IZ94" s="4"/>
      <c r="JA94" s="4"/>
      <c r="JB94" s="4"/>
      <c r="JC94" s="4"/>
      <c r="JD94" s="4"/>
      <c r="JE94" s="4"/>
    </row>
    <row r="95" spans="1:265" s="78" customFormat="1">
      <c r="A95" s="76"/>
      <c r="B95" s="76"/>
      <c r="C95" s="76"/>
      <c r="D95" s="76"/>
      <c r="E95" s="76"/>
      <c r="F95" s="76"/>
      <c r="H95" s="79"/>
      <c r="I95" s="66"/>
      <c r="J95" s="80"/>
      <c r="K95" s="82"/>
      <c r="L95" s="82"/>
      <c r="M95" s="66"/>
      <c r="N95" s="82"/>
      <c r="O95" s="82"/>
      <c r="P95" s="104"/>
      <c r="Q95" s="104"/>
      <c r="R95" s="104"/>
      <c r="S95" s="82"/>
      <c r="T95" s="82"/>
      <c r="U95" s="82"/>
      <c r="V95" s="66"/>
      <c r="W95" s="82"/>
      <c r="X95" s="82"/>
      <c r="Y95" s="183"/>
      <c r="Z95" s="82"/>
      <c r="AA95" s="181"/>
      <c r="AB95" s="82"/>
      <c r="AC95" s="82"/>
      <c r="AD95" s="82"/>
      <c r="AE95" s="82"/>
      <c r="AF95" s="82"/>
      <c r="AG95" s="83"/>
      <c r="AH95" s="83"/>
      <c r="AI95" s="219"/>
      <c r="AJ95" s="219"/>
      <c r="AK95" s="219"/>
      <c r="AL95" s="66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  <c r="FF95" s="219"/>
      <c r="FG95" s="219"/>
      <c r="FH95" s="219"/>
      <c r="FI95" s="219"/>
      <c r="FJ95" s="219"/>
      <c r="FK95" s="219"/>
      <c r="FL95" s="219"/>
      <c r="FM95" s="219"/>
      <c r="FN95" s="219"/>
      <c r="FO95" s="219"/>
      <c r="FP95" s="219"/>
      <c r="FQ95" s="219"/>
      <c r="FR95" s="219"/>
      <c r="FS95" s="219"/>
      <c r="FT95" s="219"/>
      <c r="FU95" s="219"/>
      <c r="FV95" s="219"/>
      <c r="FW95" s="219"/>
      <c r="FX95" s="219"/>
      <c r="FY95" s="219"/>
      <c r="FZ95" s="219"/>
      <c r="GA95" s="219"/>
      <c r="GB95" s="219"/>
      <c r="GC95" s="219"/>
      <c r="GD95" s="219"/>
      <c r="GE95" s="219"/>
      <c r="GF95" s="219"/>
      <c r="GG95" s="219"/>
      <c r="GH95" s="219"/>
      <c r="GI95" s="219"/>
      <c r="GJ95" s="219"/>
      <c r="GK95" s="219"/>
      <c r="GL95" s="219"/>
      <c r="GM95" s="219"/>
      <c r="GN95" s="219"/>
      <c r="GO95" s="219"/>
      <c r="GP95" s="219"/>
      <c r="GQ95" s="219"/>
      <c r="GR95" s="219"/>
      <c r="GS95" s="219"/>
      <c r="GT95" s="219"/>
      <c r="GU95" s="219"/>
      <c r="GV95" s="219"/>
      <c r="GW95" s="219"/>
      <c r="GX95" s="219"/>
      <c r="GY95" s="219"/>
      <c r="GZ95" s="219"/>
      <c r="HA95" s="219"/>
      <c r="HB95" s="219"/>
      <c r="HC95" s="219"/>
      <c r="HD95" s="219"/>
      <c r="HE95" s="219"/>
      <c r="HF95" s="219"/>
      <c r="HG95" s="219"/>
      <c r="HH95" s="219"/>
      <c r="HI95" s="219"/>
      <c r="HJ95" s="219"/>
      <c r="HK95" s="219"/>
      <c r="HL95" s="219"/>
      <c r="HM95" s="219"/>
      <c r="HN95" s="219"/>
      <c r="HO95" s="219"/>
      <c r="HP95" s="219"/>
      <c r="HQ95" s="219"/>
      <c r="HR95" s="219"/>
      <c r="HS95" s="219"/>
      <c r="HT95" s="219"/>
      <c r="HU95" s="219"/>
      <c r="HV95" s="219"/>
      <c r="HW95" s="219"/>
      <c r="HX95" s="219"/>
      <c r="HY95" s="219"/>
      <c r="HZ95" s="219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  <c r="IW95" s="4"/>
      <c r="IX95" s="4"/>
      <c r="IY95" s="4"/>
      <c r="IZ95" s="4"/>
      <c r="JA95" s="4"/>
      <c r="JB95" s="4"/>
      <c r="JC95" s="4"/>
      <c r="JD95" s="4"/>
      <c r="JE95" s="4"/>
    </row>
    <row r="96" spans="1:265" s="78" customFormat="1">
      <c r="A96" s="76"/>
      <c r="B96" s="76"/>
      <c r="C96" s="76"/>
      <c r="D96" s="76"/>
      <c r="E96" s="76"/>
      <c r="F96" s="76"/>
      <c r="H96" s="79"/>
      <c r="I96" s="66"/>
      <c r="J96" s="80"/>
      <c r="K96" s="82"/>
      <c r="L96" s="82"/>
      <c r="M96" s="66"/>
      <c r="N96" s="82"/>
      <c r="O96" s="82"/>
      <c r="P96" s="104"/>
      <c r="Q96" s="104"/>
      <c r="R96" s="104"/>
      <c r="S96" s="82"/>
      <c r="T96" s="82"/>
      <c r="U96" s="82"/>
      <c r="V96" s="66"/>
      <c r="W96" s="82"/>
      <c r="X96" s="82"/>
      <c r="Y96" s="183"/>
      <c r="Z96" s="82"/>
      <c r="AA96" s="181"/>
      <c r="AB96" s="82"/>
      <c r="AC96" s="82"/>
      <c r="AD96" s="82"/>
      <c r="AE96" s="82"/>
      <c r="AF96" s="82"/>
      <c r="AG96" s="83"/>
      <c r="AH96" s="83"/>
      <c r="AI96" s="219"/>
      <c r="AJ96" s="219"/>
      <c r="AK96" s="219"/>
      <c r="AL96" s="66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  <c r="FF96" s="219"/>
      <c r="FG96" s="219"/>
      <c r="FH96" s="219"/>
      <c r="FI96" s="219"/>
      <c r="FJ96" s="219"/>
      <c r="FK96" s="219"/>
      <c r="FL96" s="219"/>
      <c r="FM96" s="219"/>
      <c r="FN96" s="219"/>
      <c r="FO96" s="219"/>
      <c r="FP96" s="219"/>
      <c r="FQ96" s="219"/>
      <c r="FR96" s="219"/>
      <c r="FS96" s="219"/>
      <c r="FT96" s="219"/>
      <c r="FU96" s="219"/>
      <c r="FV96" s="219"/>
      <c r="FW96" s="219"/>
      <c r="FX96" s="219"/>
      <c r="FY96" s="219"/>
      <c r="FZ96" s="219"/>
      <c r="GA96" s="219"/>
      <c r="GB96" s="219"/>
      <c r="GC96" s="219"/>
      <c r="GD96" s="219"/>
      <c r="GE96" s="219"/>
      <c r="GF96" s="219"/>
      <c r="GG96" s="219"/>
      <c r="GH96" s="219"/>
      <c r="GI96" s="219"/>
      <c r="GJ96" s="219"/>
      <c r="GK96" s="219"/>
      <c r="GL96" s="219"/>
      <c r="GM96" s="219"/>
      <c r="GN96" s="219"/>
      <c r="GO96" s="219"/>
      <c r="GP96" s="219"/>
      <c r="GQ96" s="219"/>
      <c r="GR96" s="219"/>
      <c r="GS96" s="219"/>
      <c r="GT96" s="219"/>
      <c r="GU96" s="219"/>
      <c r="GV96" s="219"/>
      <c r="GW96" s="219"/>
      <c r="GX96" s="219"/>
      <c r="GY96" s="219"/>
      <c r="GZ96" s="219"/>
      <c r="HA96" s="219"/>
      <c r="HB96" s="219"/>
      <c r="HC96" s="219"/>
      <c r="HD96" s="219"/>
      <c r="HE96" s="219"/>
      <c r="HF96" s="219"/>
      <c r="HG96" s="219"/>
      <c r="HH96" s="219"/>
      <c r="HI96" s="219"/>
      <c r="HJ96" s="219"/>
      <c r="HK96" s="219"/>
      <c r="HL96" s="219"/>
      <c r="HM96" s="219"/>
      <c r="HN96" s="219"/>
      <c r="HO96" s="219"/>
      <c r="HP96" s="219"/>
      <c r="HQ96" s="219"/>
      <c r="HR96" s="219"/>
      <c r="HS96" s="219"/>
      <c r="HT96" s="219"/>
      <c r="HU96" s="219"/>
      <c r="HV96" s="219"/>
      <c r="HW96" s="219"/>
      <c r="HX96" s="219"/>
      <c r="HY96" s="219"/>
      <c r="HZ96" s="219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  <c r="IW96" s="4"/>
      <c r="IX96" s="4"/>
      <c r="IY96" s="4"/>
      <c r="IZ96" s="4"/>
      <c r="JA96" s="4"/>
      <c r="JB96" s="4"/>
      <c r="JC96" s="4"/>
      <c r="JD96" s="4"/>
      <c r="JE96" s="4"/>
    </row>
    <row r="97" spans="1:265" s="78" customFormat="1">
      <c r="A97" s="76"/>
      <c r="B97" s="76"/>
      <c r="C97" s="76"/>
      <c r="D97" s="76"/>
      <c r="E97" s="76"/>
      <c r="F97" s="76"/>
      <c r="H97" s="79"/>
      <c r="I97" s="66"/>
      <c r="J97" s="80"/>
      <c r="K97" s="82"/>
      <c r="L97" s="82"/>
      <c r="M97" s="66"/>
      <c r="N97" s="82"/>
      <c r="O97" s="82"/>
      <c r="P97" s="104"/>
      <c r="Q97" s="104"/>
      <c r="R97" s="104"/>
      <c r="S97" s="82"/>
      <c r="T97" s="82"/>
      <c r="U97" s="82"/>
      <c r="V97" s="66"/>
      <c r="W97" s="82"/>
      <c r="X97" s="82"/>
      <c r="Y97" s="183"/>
      <c r="Z97" s="82"/>
      <c r="AA97" s="181"/>
      <c r="AB97" s="82"/>
      <c r="AC97" s="82"/>
      <c r="AD97" s="82"/>
      <c r="AE97" s="82"/>
      <c r="AF97" s="82"/>
      <c r="AG97" s="83"/>
      <c r="AH97" s="83"/>
      <c r="AI97" s="219"/>
      <c r="AJ97" s="219"/>
      <c r="AK97" s="219"/>
      <c r="AL97" s="66"/>
      <c r="AM97" s="219"/>
      <c r="AN97" s="219"/>
      <c r="AO97" s="219"/>
      <c r="AP97" s="219"/>
      <c r="AQ97" s="219"/>
      <c r="AR97" s="219"/>
      <c r="AS97" s="219"/>
      <c r="AT97" s="219"/>
      <c r="AU97" s="219"/>
      <c r="AV97" s="219"/>
      <c r="AW97" s="219"/>
      <c r="AX97" s="219"/>
      <c r="AY97" s="219"/>
      <c r="AZ97" s="219"/>
      <c r="BA97" s="219"/>
      <c r="BB97" s="219"/>
      <c r="BC97" s="219"/>
      <c r="BD97" s="219"/>
      <c r="BE97" s="219"/>
      <c r="BF97" s="219"/>
      <c r="BG97" s="219"/>
      <c r="BH97" s="219"/>
      <c r="BI97" s="219"/>
      <c r="BJ97" s="219"/>
      <c r="BK97" s="219"/>
      <c r="BL97" s="219"/>
      <c r="BM97" s="219"/>
      <c r="BN97" s="219"/>
      <c r="BO97" s="219"/>
      <c r="BP97" s="219"/>
      <c r="BQ97" s="219"/>
      <c r="BR97" s="219"/>
      <c r="BS97" s="219"/>
      <c r="BT97" s="219"/>
      <c r="BU97" s="219"/>
      <c r="BV97" s="219"/>
      <c r="BW97" s="219"/>
      <c r="BX97" s="219"/>
      <c r="BY97" s="219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19"/>
      <c r="CU97" s="219"/>
      <c r="CV97" s="219"/>
      <c r="CW97" s="219"/>
      <c r="CX97" s="219"/>
      <c r="CY97" s="219"/>
      <c r="CZ97" s="219"/>
      <c r="DA97" s="219"/>
      <c r="DB97" s="219"/>
      <c r="DC97" s="219"/>
      <c r="DD97" s="219"/>
      <c r="DE97" s="219"/>
      <c r="DF97" s="219"/>
      <c r="DG97" s="219"/>
      <c r="DH97" s="219"/>
      <c r="DI97" s="219"/>
      <c r="DJ97" s="219"/>
      <c r="DK97" s="219"/>
      <c r="DL97" s="219"/>
      <c r="DM97" s="219"/>
      <c r="DN97" s="219"/>
      <c r="DO97" s="219"/>
      <c r="DP97" s="219"/>
      <c r="DQ97" s="219"/>
      <c r="DR97" s="219"/>
      <c r="DS97" s="219"/>
      <c r="DT97" s="219"/>
      <c r="DU97" s="219"/>
      <c r="DV97" s="219"/>
      <c r="DW97" s="219"/>
      <c r="DX97" s="219"/>
      <c r="DY97" s="219"/>
      <c r="DZ97" s="219"/>
      <c r="EA97" s="219"/>
      <c r="EB97" s="219"/>
      <c r="EC97" s="219"/>
      <c r="ED97" s="219"/>
      <c r="EE97" s="219"/>
      <c r="EF97" s="219"/>
      <c r="EG97" s="219"/>
      <c r="EH97" s="219"/>
      <c r="EI97" s="219"/>
      <c r="EJ97" s="219"/>
      <c r="EK97" s="219"/>
      <c r="EL97" s="219"/>
      <c r="EM97" s="219"/>
      <c r="EN97" s="219"/>
      <c r="EO97" s="219"/>
      <c r="EP97" s="219"/>
      <c r="EQ97" s="219"/>
      <c r="ER97" s="219"/>
      <c r="ES97" s="219"/>
      <c r="ET97" s="219"/>
      <c r="EU97" s="219"/>
      <c r="EV97" s="219"/>
      <c r="EW97" s="219"/>
      <c r="EX97" s="219"/>
      <c r="EY97" s="219"/>
      <c r="EZ97" s="219"/>
      <c r="FA97" s="219"/>
      <c r="FB97" s="219"/>
      <c r="FC97" s="219"/>
      <c r="FD97" s="219"/>
      <c r="FE97" s="219"/>
      <c r="FF97" s="219"/>
      <c r="FG97" s="219"/>
      <c r="FH97" s="219"/>
      <c r="FI97" s="219"/>
      <c r="FJ97" s="219"/>
      <c r="FK97" s="219"/>
      <c r="FL97" s="219"/>
      <c r="FM97" s="219"/>
      <c r="FN97" s="219"/>
      <c r="FO97" s="219"/>
      <c r="FP97" s="219"/>
      <c r="FQ97" s="219"/>
      <c r="FR97" s="219"/>
      <c r="FS97" s="219"/>
      <c r="FT97" s="219"/>
      <c r="FU97" s="219"/>
      <c r="FV97" s="219"/>
      <c r="FW97" s="219"/>
      <c r="FX97" s="219"/>
      <c r="FY97" s="219"/>
      <c r="FZ97" s="219"/>
      <c r="GA97" s="219"/>
      <c r="GB97" s="219"/>
      <c r="GC97" s="219"/>
      <c r="GD97" s="219"/>
      <c r="GE97" s="219"/>
      <c r="GF97" s="219"/>
      <c r="GG97" s="219"/>
      <c r="GH97" s="219"/>
      <c r="GI97" s="219"/>
      <c r="GJ97" s="219"/>
      <c r="GK97" s="219"/>
      <c r="GL97" s="219"/>
      <c r="GM97" s="219"/>
      <c r="GN97" s="219"/>
      <c r="GO97" s="219"/>
      <c r="GP97" s="219"/>
      <c r="GQ97" s="219"/>
      <c r="GR97" s="219"/>
      <c r="GS97" s="219"/>
      <c r="GT97" s="219"/>
      <c r="GU97" s="219"/>
      <c r="GV97" s="219"/>
      <c r="GW97" s="219"/>
      <c r="GX97" s="219"/>
      <c r="GY97" s="219"/>
      <c r="GZ97" s="219"/>
      <c r="HA97" s="219"/>
      <c r="HB97" s="219"/>
      <c r="HC97" s="219"/>
      <c r="HD97" s="219"/>
      <c r="HE97" s="219"/>
      <c r="HF97" s="219"/>
      <c r="HG97" s="219"/>
      <c r="HH97" s="219"/>
      <c r="HI97" s="219"/>
      <c r="HJ97" s="219"/>
      <c r="HK97" s="219"/>
      <c r="HL97" s="219"/>
      <c r="HM97" s="219"/>
      <c r="HN97" s="219"/>
      <c r="HO97" s="219"/>
      <c r="HP97" s="219"/>
      <c r="HQ97" s="219"/>
      <c r="HR97" s="219"/>
      <c r="HS97" s="219"/>
      <c r="HT97" s="219"/>
      <c r="HU97" s="219"/>
      <c r="HV97" s="219"/>
      <c r="HW97" s="219"/>
      <c r="HX97" s="219"/>
      <c r="HY97" s="219"/>
      <c r="HZ97" s="219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  <c r="IW97" s="4"/>
      <c r="IX97" s="4"/>
      <c r="IY97" s="4"/>
      <c r="IZ97" s="4"/>
      <c r="JA97" s="4"/>
      <c r="JB97" s="4"/>
      <c r="JC97" s="4"/>
      <c r="JD97" s="4"/>
      <c r="JE97" s="4"/>
    </row>
    <row r="98" spans="1:265" s="78" customFormat="1">
      <c r="A98" s="76"/>
      <c r="B98" s="76"/>
      <c r="C98" s="76"/>
      <c r="D98" s="76"/>
      <c r="E98" s="76"/>
      <c r="F98" s="76"/>
      <c r="H98" s="79"/>
      <c r="I98" s="66"/>
      <c r="J98" s="80"/>
      <c r="K98" s="82"/>
      <c r="L98" s="82"/>
      <c r="M98" s="66"/>
      <c r="N98" s="82"/>
      <c r="O98" s="82"/>
      <c r="P98" s="104"/>
      <c r="Q98" s="104"/>
      <c r="R98" s="104"/>
      <c r="S98" s="82"/>
      <c r="T98" s="82"/>
      <c r="U98" s="82"/>
      <c r="V98" s="66"/>
      <c r="W98" s="82"/>
      <c r="X98" s="82"/>
      <c r="Y98" s="183"/>
      <c r="Z98" s="82"/>
      <c r="AA98" s="181"/>
      <c r="AB98" s="82"/>
      <c r="AC98" s="82"/>
      <c r="AD98" s="82"/>
      <c r="AE98" s="82"/>
      <c r="AF98" s="82"/>
      <c r="AG98" s="83"/>
      <c r="AH98" s="83"/>
      <c r="AI98" s="219"/>
      <c r="AJ98" s="219"/>
      <c r="AK98" s="219"/>
      <c r="AL98" s="66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19"/>
      <c r="EG98" s="219"/>
      <c r="EH98" s="219"/>
      <c r="EI98" s="219"/>
      <c r="EJ98" s="219"/>
      <c r="EK98" s="219"/>
      <c r="EL98" s="219"/>
      <c r="EM98" s="219"/>
      <c r="EN98" s="219"/>
      <c r="EO98" s="219"/>
      <c r="EP98" s="219"/>
      <c r="EQ98" s="219"/>
      <c r="ER98" s="219"/>
      <c r="ES98" s="219"/>
      <c r="ET98" s="219"/>
      <c r="EU98" s="219"/>
      <c r="EV98" s="219"/>
      <c r="EW98" s="219"/>
      <c r="EX98" s="219"/>
      <c r="EY98" s="219"/>
      <c r="EZ98" s="219"/>
      <c r="FA98" s="219"/>
      <c r="FB98" s="219"/>
      <c r="FC98" s="219"/>
      <c r="FD98" s="219"/>
      <c r="FE98" s="219"/>
      <c r="FF98" s="219"/>
      <c r="FG98" s="219"/>
      <c r="FH98" s="219"/>
      <c r="FI98" s="219"/>
      <c r="FJ98" s="219"/>
      <c r="FK98" s="219"/>
      <c r="FL98" s="219"/>
      <c r="FM98" s="219"/>
      <c r="FN98" s="219"/>
      <c r="FO98" s="219"/>
      <c r="FP98" s="219"/>
      <c r="FQ98" s="219"/>
      <c r="FR98" s="219"/>
      <c r="FS98" s="219"/>
      <c r="FT98" s="219"/>
      <c r="FU98" s="219"/>
      <c r="FV98" s="219"/>
      <c r="FW98" s="219"/>
      <c r="FX98" s="219"/>
      <c r="FY98" s="219"/>
      <c r="FZ98" s="219"/>
      <c r="GA98" s="219"/>
      <c r="GB98" s="219"/>
      <c r="GC98" s="219"/>
      <c r="GD98" s="219"/>
      <c r="GE98" s="219"/>
      <c r="GF98" s="219"/>
      <c r="GG98" s="219"/>
      <c r="GH98" s="219"/>
      <c r="GI98" s="219"/>
      <c r="GJ98" s="219"/>
      <c r="GK98" s="219"/>
      <c r="GL98" s="219"/>
      <c r="GM98" s="219"/>
      <c r="GN98" s="219"/>
      <c r="GO98" s="219"/>
      <c r="GP98" s="219"/>
      <c r="GQ98" s="219"/>
      <c r="GR98" s="219"/>
      <c r="GS98" s="219"/>
      <c r="GT98" s="219"/>
      <c r="GU98" s="219"/>
      <c r="GV98" s="219"/>
      <c r="GW98" s="219"/>
      <c r="GX98" s="219"/>
      <c r="GY98" s="219"/>
      <c r="GZ98" s="219"/>
      <c r="HA98" s="219"/>
      <c r="HB98" s="219"/>
      <c r="HC98" s="219"/>
      <c r="HD98" s="219"/>
      <c r="HE98" s="219"/>
      <c r="HF98" s="219"/>
      <c r="HG98" s="219"/>
      <c r="HH98" s="219"/>
      <c r="HI98" s="219"/>
      <c r="HJ98" s="219"/>
      <c r="HK98" s="219"/>
      <c r="HL98" s="219"/>
      <c r="HM98" s="219"/>
      <c r="HN98" s="219"/>
      <c r="HO98" s="219"/>
      <c r="HP98" s="219"/>
      <c r="HQ98" s="219"/>
      <c r="HR98" s="219"/>
      <c r="HS98" s="219"/>
      <c r="HT98" s="219"/>
      <c r="HU98" s="219"/>
      <c r="HV98" s="219"/>
      <c r="HW98" s="219"/>
      <c r="HX98" s="219"/>
      <c r="HY98" s="219"/>
      <c r="HZ98" s="219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  <c r="IW98" s="4"/>
      <c r="IX98" s="4"/>
      <c r="IY98" s="4"/>
      <c r="IZ98" s="4"/>
      <c r="JA98" s="4"/>
      <c r="JB98" s="4"/>
      <c r="JC98" s="4"/>
      <c r="JD98" s="4"/>
      <c r="JE98" s="4"/>
    </row>
    <row r="99" spans="1:265" s="78" customFormat="1">
      <c r="A99" s="76"/>
      <c r="B99" s="76"/>
      <c r="C99" s="76"/>
      <c r="D99" s="76"/>
      <c r="E99" s="76"/>
      <c r="F99" s="76"/>
      <c r="H99" s="79"/>
      <c r="I99" s="66"/>
      <c r="J99" s="80"/>
      <c r="K99" s="82"/>
      <c r="L99" s="82"/>
      <c r="M99" s="66"/>
      <c r="N99" s="82"/>
      <c r="O99" s="82"/>
      <c r="P99" s="104"/>
      <c r="Q99" s="104"/>
      <c r="R99" s="104"/>
      <c r="S99" s="82"/>
      <c r="T99" s="82"/>
      <c r="U99" s="82"/>
      <c r="V99" s="66"/>
      <c r="W99" s="82"/>
      <c r="X99" s="82"/>
      <c r="Y99" s="183"/>
      <c r="Z99" s="82"/>
      <c r="AA99" s="181"/>
      <c r="AB99" s="82"/>
      <c r="AC99" s="82"/>
      <c r="AD99" s="82"/>
      <c r="AE99" s="82"/>
      <c r="AF99" s="82"/>
      <c r="AG99" s="83"/>
      <c r="AH99" s="83"/>
      <c r="AI99" s="219"/>
      <c r="AJ99" s="219"/>
      <c r="AK99" s="219"/>
      <c r="AL99" s="66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19"/>
      <c r="DP99" s="219"/>
      <c r="DQ99" s="219"/>
      <c r="DR99" s="219"/>
      <c r="DS99" s="219"/>
      <c r="DT99" s="219"/>
      <c r="DU99" s="219"/>
      <c r="DV99" s="219"/>
      <c r="DW99" s="219"/>
      <c r="DX99" s="219"/>
      <c r="DY99" s="219"/>
      <c r="DZ99" s="219"/>
      <c r="EA99" s="219"/>
      <c r="EB99" s="219"/>
      <c r="EC99" s="219"/>
      <c r="ED99" s="219"/>
      <c r="EE99" s="219"/>
      <c r="EF99" s="219"/>
      <c r="EG99" s="219"/>
      <c r="EH99" s="219"/>
      <c r="EI99" s="219"/>
      <c r="EJ99" s="219"/>
      <c r="EK99" s="219"/>
      <c r="EL99" s="219"/>
      <c r="EM99" s="219"/>
      <c r="EN99" s="219"/>
      <c r="EO99" s="219"/>
      <c r="EP99" s="219"/>
      <c r="EQ99" s="219"/>
      <c r="ER99" s="219"/>
      <c r="ES99" s="219"/>
      <c r="ET99" s="219"/>
      <c r="EU99" s="219"/>
      <c r="EV99" s="219"/>
      <c r="EW99" s="219"/>
      <c r="EX99" s="219"/>
      <c r="EY99" s="219"/>
      <c r="EZ99" s="219"/>
      <c r="FA99" s="219"/>
      <c r="FB99" s="219"/>
      <c r="FC99" s="219"/>
      <c r="FD99" s="219"/>
      <c r="FE99" s="219"/>
      <c r="FF99" s="219"/>
      <c r="FG99" s="219"/>
      <c r="FH99" s="219"/>
      <c r="FI99" s="219"/>
      <c r="FJ99" s="219"/>
      <c r="FK99" s="219"/>
      <c r="FL99" s="219"/>
      <c r="FM99" s="219"/>
      <c r="FN99" s="219"/>
      <c r="FO99" s="219"/>
      <c r="FP99" s="219"/>
      <c r="FQ99" s="219"/>
      <c r="FR99" s="219"/>
      <c r="FS99" s="219"/>
      <c r="FT99" s="219"/>
      <c r="FU99" s="219"/>
      <c r="FV99" s="219"/>
      <c r="FW99" s="219"/>
      <c r="FX99" s="219"/>
      <c r="FY99" s="219"/>
      <c r="FZ99" s="219"/>
      <c r="GA99" s="219"/>
      <c r="GB99" s="219"/>
      <c r="GC99" s="219"/>
      <c r="GD99" s="219"/>
      <c r="GE99" s="219"/>
      <c r="GF99" s="219"/>
      <c r="GG99" s="219"/>
      <c r="GH99" s="219"/>
      <c r="GI99" s="219"/>
      <c r="GJ99" s="219"/>
      <c r="GK99" s="219"/>
      <c r="GL99" s="219"/>
      <c r="GM99" s="219"/>
      <c r="GN99" s="219"/>
      <c r="GO99" s="219"/>
      <c r="GP99" s="219"/>
      <c r="GQ99" s="219"/>
      <c r="GR99" s="219"/>
      <c r="GS99" s="219"/>
      <c r="GT99" s="219"/>
      <c r="GU99" s="219"/>
      <c r="GV99" s="219"/>
      <c r="GW99" s="219"/>
      <c r="GX99" s="219"/>
      <c r="GY99" s="219"/>
      <c r="GZ99" s="219"/>
      <c r="HA99" s="219"/>
      <c r="HB99" s="219"/>
      <c r="HC99" s="219"/>
      <c r="HD99" s="219"/>
      <c r="HE99" s="219"/>
      <c r="HF99" s="219"/>
      <c r="HG99" s="219"/>
      <c r="HH99" s="219"/>
      <c r="HI99" s="219"/>
      <c r="HJ99" s="219"/>
      <c r="HK99" s="219"/>
      <c r="HL99" s="219"/>
      <c r="HM99" s="219"/>
      <c r="HN99" s="219"/>
      <c r="HO99" s="219"/>
      <c r="HP99" s="219"/>
      <c r="HQ99" s="219"/>
      <c r="HR99" s="219"/>
      <c r="HS99" s="219"/>
      <c r="HT99" s="219"/>
      <c r="HU99" s="219"/>
      <c r="HV99" s="219"/>
      <c r="HW99" s="219"/>
      <c r="HX99" s="219"/>
      <c r="HY99" s="219"/>
      <c r="HZ99" s="219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  <c r="IW99" s="4"/>
      <c r="IX99" s="4"/>
      <c r="IY99" s="4"/>
      <c r="IZ99" s="4"/>
      <c r="JA99" s="4"/>
      <c r="JB99" s="4"/>
      <c r="JC99" s="4"/>
      <c r="JD99" s="4"/>
      <c r="JE99" s="4"/>
    </row>
    <row r="100" spans="1:265" s="78" customFormat="1">
      <c r="A100" s="76"/>
      <c r="B100" s="76"/>
      <c r="C100" s="76"/>
      <c r="D100" s="76"/>
      <c r="E100" s="76"/>
      <c r="F100" s="76"/>
      <c r="H100" s="79"/>
      <c r="I100" s="66"/>
      <c r="J100" s="80"/>
      <c r="K100" s="82"/>
      <c r="L100" s="82"/>
      <c r="M100" s="66"/>
      <c r="N100" s="82"/>
      <c r="O100" s="82"/>
      <c r="P100" s="104"/>
      <c r="Q100" s="104"/>
      <c r="R100" s="104"/>
      <c r="S100" s="82"/>
      <c r="T100" s="82"/>
      <c r="U100" s="82"/>
      <c r="V100" s="66"/>
      <c r="W100" s="82"/>
      <c r="X100" s="82"/>
      <c r="Y100" s="183"/>
      <c r="Z100" s="82"/>
      <c r="AA100" s="181"/>
      <c r="AB100" s="82"/>
      <c r="AC100" s="82"/>
      <c r="AD100" s="82"/>
      <c r="AE100" s="82"/>
      <c r="AF100" s="82"/>
      <c r="AG100" s="83"/>
      <c r="AH100" s="83"/>
      <c r="AI100" s="219"/>
      <c r="AJ100" s="219"/>
      <c r="AK100" s="219"/>
      <c r="AL100" s="66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219"/>
      <c r="DF100" s="219"/>
      <c r="DG100" s="219"/>
      <c r="DH100" s="219"/>
      <c r="DI100" s="219"/>
      <c r="DJ100" s="219"/>
      <c r="DK100" s="219"/>
      <c r="DL100" s="219"/>
      <c r="DM100" s="219"/>
      <c r="DN100" s="219"/>
      <c r="DO100" s="219"/>
      <c r="DP100" s="219"/>
      <c r="DQ100" s="219"/>
      <c r="DR100" s="219"/>
      <c r="DS100" s="219"/>
      <c r="DT100" s="219"/>
      <c r="DU100" s="219"/>
      <c r="DV100" s="219"/>
      <c r="DW100" s="219"/>
      <c r="DX100" s="219"/>
      <c r="DY100" s="219"/>
      <c r="DZ100" s="219"/>
      <c r="EA100" s="219"/>
      <c r="EB100" s="219"/>
      <c r="EC100" s="219"/>
      <c r="ED100" s="219"/>
      <c r="EE100" s="219"/>
      <c r="EF100" s="219"/>
      <c r="EG100" s="219"/>
      <c r="EH100" s="219"/>
      <c r="EI100" s="219"/>
      <c r="EJ100" s="219"/>
      <c r="EK100" s="219"/>
      <c r="EL100" s="219"/>
      <c r="EM100" s="219"/>
      <c r="EN100" s="219"/>
      <c r="EO100" s="219"/>
      <c r="EP100" s="219"/>
      <c r="EQ100" s="219"/>
      <c r="ER100" s="219"/>
      <c r="ES100" s="219"/>
      <c r="ET100" s="219"/>
      <c r="EU100" s="219"/>
      <c r="EV100" s="219"/>
      <c r="EW100" s="219"/>
      <c r="EX100" s="219"/>
      <c r="EY100" s="219"/>
      <c r="EZ100" s="219"/>
      <c r="FA100" s="219"/>
      <c r="FB100" s="219"/>
      <c r="FC100" s="219"/>
      <c r="FD100" s="219"/>
      <c r="FE100" s="219"/>
      <c r="FF100" s="219"/>
      <c r="FG100" s="219"/>
      <c r="FH100" s="219"/>
      <c r="FI100" s="219"/>
      <c r="FJ100" s="219"/>
      <c r="FK100" s="219"/>
      <c r="FL100" s="219"/>
      <c r="FM100" s="219"/>
      <c r="FN100" s="219"/>
      <c r="FO100" s="219"/>
      <c r="FP100" s="219"/>
      <c r="FQ100" s="219"/>
      <c r="FR100" s="219"/>
      <c r="FS100" s="219"/>
      <c r="FT100" s="219"/>
      <c r="FU100" s="219"/>
      <c r="FV100" s="219"/>
      <c r="FW100" s="219"/>
      <c r="FX100" s="219"/>
      <c r="FY100" s="219"/>
      <c r="FZ100" s="219"/>
      <c r="GA100" s="219"/>
      <c r="GB100" s="219"/>
      <c r="GC100" s="219"/>
      <c r="GD100" s="219"/>
      <c r="GE100" s="219"/>
      <c r="GF100" s="219"/>
      <c r="GG100" s="219"/>
      <c r="GH100" s="219"/>
      <c r="GI100" s="219"/>
      <c r="GJ100" s="219"/>
      <c r="GK100" s="219"/>
      <c r="GL100" s="219"/>
      <c r="GM100" s="219"/>
      <c r="GN100" s="219"/>
      <c r="GO100" s="219"/>
      <c r="GP100" s="219"/>
      <c r="GQ100" s="219"/>
      <c r="GR100" s="219"/>
      <c r="GS100" s="219"/>
      <c r="GT100" s="219"/>
      <c r="GU100" s="219"/>
      <c r="GV100" s="219"/>
      <c r="GW100" s="219"/>
      <c r="GX100" s="219"/>
      <c r="GY100" s="219"/>
      <c r="GZ100" s="219"/>
      <c r="HA100" s="219"/>
      <c r="HB100" s="219"/>
      <c r="HC100" s="219"/>
      <c r="HD100" s="219"/>
      <c r="HE100" s="219"/>
      <c r="HF100" s="219"/>
      <c r="HG100" s="219"/>
      <c r="HH100" s="219"/>
      <c r="HI100" s="219"/>
      <c r="HJ100" s="219"/>
      <c r="HK100" s="219"/>
      <c r="HL100" s="219"/>
      <c r="HM100" s="219"/>
      <c r="HN100" s="219"/>
      <c r="HO100" s="219"/>
      <c r="HP100" s="219"/>
      <c r="HQ100" s="219"/>
      <c r="HR100" s="219"/>
      <c r="HS100" s="219"/>
      <c r="HT100" s="219"/>
      <c r="HU100" s="219"/>
      <c r="HV100" s="219"/>
      <c r="HW100" s="219"/>
      <c r="HX100" s="219"/>
      <c r="HY100" s="219"/>
      <c r="HZ100" s="219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</row>
    <row r="101" spans="1:265" s="78" customFormat="1">
      <c r="A101" s="76"/>
      <c r="B101" s="76"/>
      <c r="C101" s="76"/>
      <c r="D101" s="76"/>
      <c r="E101" s="76"/>
      <c r="F101" s="76"/>
      <c r="H101" s="79"/>
      <c r="I101" s="66"/>
      <c r="J101" s="80"/>
      <c r="K101" s="82"/>
      <c r="L101" s="82"/>
      <c r="M101" s="66"/>
      <c r="N101" s="82"/>
      <c r="O101" s="82"/>
      <c r="P101" s="104"/>
      <c r="Q101" s="104"/>
      <c r="R101" s="104"/>
      <c r="S101" s="82"/>
      <c r="T101" s="82"/>
      <c r="U101" s="82"/>
      <c r="V101" s="66"/>
      <c r="W101" s="82"/>
      <c r="X101" s="82"/>
      <c r="Y101" s="183"/>
      <c r="Z101" s="82"/>
      <c r="AA101" s="181"/>
      <c r="AB101" s="82"/>
      <c r="AC101" s="82"/>
      <c r="AD101" s="82"/>
      <c r="AE101" s="82"/>
      <c r="AF101" s="82"/>
      <c r="AG101" s="83"/>
      <c r="AH101" s="83"/>
      <c r="AI101" s="219"/>
      <c r="AJ101" s="219"/>
      <c r="AK101" s="219"/>
      <c r="AL101" s="66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19"/>
      <c r="DH101" s="219"/>
      <c r="DI101" s="219"/>
      <c r="DJ101" s="219"/>
      <c r="DK101" s="219"/>
      <c r="DL101" s="219"/>
      <c r="DM101" s="219"/>
      <c r="DN101" s="219"/>
      <c r="DO101" s="219"/>
      <c r="DP101" s="219"/>
      <c r="DQ101" s="219"/>
      <c r="DR101" s="219"/>
      <c r="DS101" s="219"/>
      <c r="DT101" s="219"/>
      <c r="DU101" s="219"/>
      <c r="DV101" s="219"/>
      <c r="DW101" s="219"/>
      <c r="DX101" s="219"/>
      <c r="DY101" s="219"/>
      <c r="DZ101" s="219"/>
      <c r="EA101" s="219"/>
      <c r="EB101" s="219"/>
      <c r="EC101" s="219"/>
      <c r="ED101" s="219"/>
      <c r="EE101" s="219"/>
      <c r="EF101" s="219"/>
      <c r="EG101" s="219"/>
      <c r="EH101" s="219"/>
      <c r="EI101" s="219"/>
      <c r="EJ101" s="219"/>
      <c r="EK101" s="219"/>
      <c r="EL101" s="219"/>
      <c r="EM101" s="219"/>
      <c r="EN101" s="219"/>
      <c r="EO101" s="219"/>
      <c r="EP101" s="219"/>
      <c r="EQ101" s="219"/>
      <c r="ER101" s="219"/>
      <c r="ES101" s="219"/>
      <c r="ET101" s="219"/>
      <c r="EU101" s="219"/>
      <c r="EV101" s="219"/>
      <c r="EW101" s="219"/>
      <c r="EX101" s="219"/>
      <c r="EY101" s="219"/>
      <c r="EZ101" s="219"/>
      <c r="FA101" s="219"/>
      <c r="FB101" s="219"/>
      <c r="FC101" s="219"/>
      <c r="FD101" s="219"/>
      <c r="FE101" s="219"/>
      <c r="FF101" s="219"/>
      <c r="FG101" s="219"/>
      <c r="FH101" s="219"/>
      <c r="FI101" s="219"/>
      <c r="FJ101" s="219"/>
      <c r="FK101" s="219"/>
      <c r="FL101" s="219"/>
      <c r="FM101" s="219"/>
      <c r="FN101" s="219"/>
      <c r="FO101" s="219"/>
      <c r="FP101" s="219"/>
      <c r="FQ101" s="219"/>
      <c r="FR101" s="219"/>
      <c r="FS101" s="219"/>
      <c r="FT101" s="219"/>
      <c r="FU101" s="219"/>
      <c r="FV101" s="219"/>
      <c r="FW101" s="219"/>
      <c r="FX101" s="219"/>
      <c r="FY101" s="219"/>
      <c r="FZ101" s="219"/>
      <c r="GA101" s="219"/>
      <c r="GB101" s="219"/>
      <c r="GC101" s="219"/>
      <c r="GD101" s="219"/>
      <c r="GE101" s="219"/>
      <c r="GF101" s="219"/>
      <c r="GG101" s="219"/>
      <c r="GH101" s="219"/>
      <c r="GI101" s="219"/>
      <c r="GJ101" s="219"/>
      <c r="GK101" s="219"/>
      <c r="GL101" s="219"/>
      <c r="GM101" s="219"/>
      <c r="GN101" s="219"/>
      <c r="GO101" s="219"/>
      <c r="GP101" s="219"/>
      <c r="GQ101" s="219"/>
      <c r="GR101" s="219"/>
      <c r="GS101" s="219"/>
      <c r="GT101" s="219"/>
      <c r="GU101" s="219"/>
      <c r="GV101" s="219"/>
      <c r="GW101" s="219"/>
      <c r="GX101" s="219"/>
      <c r="GY101" s="219"/>
      <c r="GZ101" s="219"/>
      <c r="HA101" s="219"/>
      <c r="HB101" s="219"/>
      <c r="HC101" s="219"/>
      <c r="HD101" s="219"/>
      <c r="HE101" s="219"/>
      <c r="HF101" s="219"/>
      <c r="HG101" s="219"/>
      <c r="HH101" s="219"/>
      <c r="HI101" s="219"/>
      <c r="HJ101" s="219"/>
      <c r="HK101" s="219"/>
      <c r="HL101" s="219"/>
      <c r="HM101" s="219"/>
      <c r="HN101" s="219"/>
      <c r="HO101" s="219"/>
      <c r="HP101" s="219"/>
      <c r="HQ101" s="219"/>
      <c r="HR101" s="219"/>
      <c r="HS101" s="219"/>
      <c r="HT101" s="219"/>
      <c r="HU101" s="219"/>
      <c r="HV101" s="219"/>
      <c r="HW101" s="219"/>
      <c r="HX101" s="219"/>
      <c r="HY101" s="219"/>
      <c r="HZ101" s="219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  <c r="IW101" s="4"/>
      <c r="IX101" s="4"/>
      <c r="IY101" s="4"/>
      <c r="IZ101" s="4"/>
      <c r="JA101" s="4"/>
      <c r="JB101" s="4"/>
      <c r="JC101" s="4"/>
      <c r="JD101" s="4"/>
      <c r="JE101" s="4"/>
    </row>
    <row r="102" spans="1:265" s="78" customFormat="1">
      <c r="A102" s="76"/>
      <c r="B102" s="76"/>
      <c r="C102" s="76"/>
      <c r="D102" s="76"/>
      <c r="E102" s="76"/>
      <c r="F102" s="76"/>
      <c r="H102" s="79"/>
      <c r="I102" s="66"/>
      <c r="J102" s="80"/>
      <c r="K102" s="82"/>
      <c r="L102" s="82"/>
      <c r="M102" s="66"/>
      <c r="N102" s="82"/>
      <c r="O102" s="82"/>
      <c r="P102" s="104"/>
      <c r="Q102" s="104"/>
      <c r="R102" s="104"/>
      <c r="S102" s="82"/>
      <c r="T102" s="82"/>
      <c r="U102" s="82"/>
      <c r="V102" s="66"/>
      <c r="W102" s="82"/>
      <c r="X102" s="82"/>
      <c r="Y102" s="183"/>
      <c r="Z102" s="82"/>
      <c r="AA102" s="181"/>
      <c r="AB102" s="82"/>
      <c r="AC102" s="82"/>
      <c r="AD102" s="82"/>
      <c r="AE102" s="82"/>
      <c r="AF102" s="82"/>
      <c r="AG102" s="83"/>
      <c r="AH102" s="83"/>
      <c r="AI102" s="219"/>
      <c r="AJ102" s="219"/>
      <c r="AK102" s="219"/>
      <c r="AL102" s="66"/>
      <c r="AM102" s="219"/>
      <c r="AN102" s="219"/>
      <c r="AO102" s="219"/>
      <c r="AP102" s="219"/>
      <c r="AQ102" s="219"/>
      <c r="AR102" s="219"/>
      <c r="AS102" s="219"/>
      <c r="AT102" s="219"/>
      <c r="AU102" s="219"/>
      <c r="AV102" s="219"/>
      <c r="AW102" s="219"/>
      <c r="AX102" s="219"/>
      <c r="AY102" s="219"/>
      <c r="AZ102" s="219"/>
      <c r="BA102" s="219"/>
      <c r="BB102" s="219"/>
      <c r="BC102" s="219"/>
      <c r="BD102" s="219"/>
      <c r="BE102" s="219"/>
      <c r="BF102" s="219"/>
      <c r="BG102" s="219"/>
      <c r="BH102" s="219"/>
      <c r="BI102" s="219"/>
      <c r="BJ102" s="219"/>
      <c r="BK102" s="219"/>
      <c r="BL102" s="219"/>
      <c r="BM102" s="219"/>
      <c r="BN102" s="219"/>
      <c r="BO102" s="219"/>
      <c r="BP102" s="219"/>
      <c r="BQ102" s="219"/>
      <c r="BR102" s="219"/>
      <c r="BS102" s="219"/>
      <c r="BT102" s="219"/>
      <c r="BU102" s="219"/>
      <c r="BV102" s="219"/>
      <c r="BW102" s="219"/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19"/>
      <c r="CH102" s="219"/>
      <c r="CI102" s="219"/>
      <c r="CJ102" s="219"/>
      <c r="CK102" s="219"/>
      <c r="CL102" s="219"/>
      <c r="CM102" s="219"/>
      <c r="CN102" s="219"/>
      <c r="CO102" s="219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19"/>
      <c r="DH102" s="219"/>
      <c r="DI102" s="219"/>
      <c r="DJ102" s="219"/>
      <c r="DK102" s="219"/>
      <c r="DL102" s="219"/>
      <c r="DM102" s="219"/>
      <c r="DN102" s="219"/>
      <c r="DO102" s="219"/>
      <c r="DP102" s="219"/>
      <c r="DQ102" s="219"/>
      <c r="DR102" s="219"/>
      <c r="DS102" s="219"/>
      <c r="DT102" s="219"/>
      <c r="DU102" s="219"/>
      <c r="DV102" s="219"/>
      <c r="DW102" s="219"/>
      <c r="DX102" s="219"/>
      <c r="DY102" s="219"/>
      <c r="DZ102" s="219"/>
      <c r="EA102" s="219"/>
      <c r="EB102" s="219"/>
      <c r="EC102" s="219"/>
      <c r="ED102" s="219"/>
      <c r="EE102" s="219"/>
      <c r="EF102" s="219"/>
      <c r="EG102" s="219"/>
      <c r="EH102" s="219"/>
      <c r="EI102" s="219"/>
      <c r="EJ102" s="219"/>
      <c r="EK102" s="219"/>
      <c r="EL102" s="219"/>
      <c r="EM102" s="219"/>
      <c r="EN102" s="219"/>
      <c r="EO102" s="219"/>
      <c r="EP102" s="219"/>
      <c r="EQ102" s="219"/>
      <c r="ER102" s="219"/>
      <c r="ES102" s="219"/>
      <c r="ET102" s="219"/>
      <c r="EU102" s="219"/>
      <c r="EV102" s="219"/>
      <c r="EW102" s="219"/>
      <c r="EX102" s="219"/>
      <c r="EY102" s="219"/>
      <c r="EZ102" s="219"/>
      <c r="FA102" s="219"/>
      <c r="FB102" s="219"/>
      <c r="FC102" s="219"/>
      <c r="FD102" s="219"/>
      <c r="FE102" s="219"/>
      <c r="FF102" s="219"/>
      <c r="FG102" s="219"/>
      <c r="FH102" s="219"/>
      <c r="FI102" s="219"/>
      <c r="FJ102" s="219"/>
      <c r="FK102" s="219"/>
      <c r="FL102" s="219"/>
      <c r="FM102" s="219"/>
      <c r="FN102" s="219"/>
      <c r="FO102" s="219"/>
      <c r="FP102" s="219"/>
      <c r="FQ102" s="219"/>
      <c r="FR102" s="219"/>
      <c r="FS102" s="219"/>
      <c r="FT102" s="219"/>
      <c r="FU102" s="219"/>
      <c r="FV102" s="219"/>
      <c r="FW102" s="219"/>
      <c r="FX102" s="219"/>
      <c r="FY102" s="219"/>
      <c r="FZ102" s="219"/>
      <c r="GA102" s="219"/>
      <c r="GB102" s="219"/>
      <c r="GC102" s="219"/>
      <c r="GD102" s="219"/>
      <c r="GE102" s="219"/>
      <c r="GF102" s="219"/>
      <c r="GG102" s="219"/>
      <c r="GH102" s="219"/>
      <c r="GI102" s="219"/>
      <c r="GJ102" s="219"/>
      <c r="GK102" s="219"/>
      <c r="GL102" s="219"/>
      <c r="GM102" s="219"/>
      <c r="GN102" s="219"/>
      <c r="GO102" s="219"/>
      <c r="GP102" s="219"/>
      <c r="GQ102" s="219"/>
      <c r="GR102" s="219"/>
      <c r="GS102" s="219"/>
      <c r="GT102" s="219"/>
      <c r="GU102" s="219"/>
      <c r="GV102" s="219"/>
      <c r="GW102" s="219"/>
      <c r="GX102" s="219"/>
      <c r="GY102" s="219"/>
      <c r="GZ102" s="219"/>
      <c r="HA102" s="219"/>
      <c r="HB102" s="219"/>
      <c r="HC102" s="219"/>
      <c r="HD102" s="219"/>
      <c r="HE102" s="219"/>
      <c r="HF102" s="219"/>
      <c r="HG102" s="219"/>
      <c r="HH102" s="219"/>
      <c r="HI102" s="219"/>
      <c r="HJ102" s="219"/>
      <c r="HK102" s="219"/>
      <c r="HL102" s="219"/>
      <c r="HM102" s="219"/>
      <c r="HN102" s="219"/>
      <c r="HO102" s="219"/>
      <c r="HP102" s="219"/>
      <c r="HQ102" s="219"/>
      <c r="HR102" s="219"/>
      <c r="HS102" s="219"/>
      <c r="HT102" s="219"/>
      <c r="HU102" s="219"/>
      <c r="HV102" s="219"/>
      <c r="HW102" s="219"/>
      <c r="HX102" s="219"/>
      <c r="HY102" s="219"/>
      <c r="HZ102" s="219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  <c r="IW102" s="4"/>
      <c r="IX102" s="4"/>
      <c r="IY102" s="4"/>
      <c r="IZ102" s="4"/>
      <c r="JA102" s="4"/>
      <c r="JB102" s="4"/>
      <c r="JC102" s="4"/>
      <c r="JD102" s="4"/>
      <c r="JE102" s="4"/>
    </row>
    <row r="103" spans="1:265" s="78" customFormat="1">
      <c r="A103" s="76"/>
      <c r="B103" s="76"/>
      <c r="C103" s="76"/>
      <c r="D103" s="76"/>
      <c r="E103" s="76"/>
      <c r="F103" s="76"/>
      <c r="H103" s="79"/>
      <c r="I103" s="66"/>
      <c r="J103" s="80"/>
      <c r="K103" s="82"/>
      <c r="L103" s="82"/>
      <c r="M103" s="66"/>
      <c r="N103" s="82"/>
      <c r="O103" s="82"/>
      <c r="P103" s="104"/>
      <c r="Q103" s="104"/>
      <c r="R103" s="104"/>
      <c r="S103" s="82"/>
      <c r="T103" s="82"/>
      <c r="U103" s="82"/>
      <c r="V103" s="66"/>
      <c r="W103" s="82"/>
      <c r="X103" s="82"/>
      <c r="Y103" s="183"/>
      <c r="Z103" s="82"/>
      <c r="AA103" s="181"/>
      <c r="AB103" s="82"/>
      <c r="AC103" s="82"/>
      <c r="AD103" s="82"/>
      <c r="AE103" s="82"/>
      <c r="AF103" s="82"/>
      <c r="AG103" s="83"/>
      <c r="AH103" s="83"/>
      <c r="AI103" s="219"/>
      <c r="AJ103" s="219"/>
      <c r="AK103" s="219"/>
      <c r="AL103" s="66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  <c r="DU103" s="219"/>
      <c r="DV103" s="219"/>
      <c r="DW103" s="219"/>
      <c r="DX103" s="219"/>
      <c r="DY103" s="219"/>
      <c r="DZ103" s="219"/>
      <c r="EA103" s="219"/>
      <c r="EB103" s="219"/>
      <c r="EC103" s="219"/>
      <c r="ED103" s="219"/>
      <c r="EE103" s="219"/>
      <c r="EF103" s="219"/>
      <c r="EG103" s="219"/>
      <c r="EH103" s="219"/>
      <c r="EI103" s="219"/>
      <c r="EJ103" s="219"/>
      <c r="EK103" s="219"/>
      <c r="EL103" s="219"/>
      <c r="EM103" s="219"/>
      <c r="EN103" s="219"/>
      <c r="EO103" s="219"/>
      <c r="EP103" s="219"/>
      <c r="EQ103" s="219"/>
      <c r="ER103" s="219"/>
      <c r="ES103" s="219"/>
      <c r="ET103" s="219"/>
      <c r="EU103" s="219"/>
      <c r="EV103" s="219"/>
      <c r="EW103" s="219"/>
      <c r="EX103" s="219"/>
      <c r="EY103" s="219"/>
      <c r="EZ103" s="219"/>
      <c r="FA103" s="219"/>
      <c r="FB103" s="219"/>
      <c r="FC103" s="219"/>
      <c r="FD103" s="219"/>
      <c r="FE103" s="219"/>
      <c r="FF103" s="219"/>
      <c r="FG103" s="219"/>
      <c r="FH103" s="219"/>
      <c r="FI103" s="219"/>
      <c r="FJ103" s="219"/>
      <c r="FK103" s="219"/>
      <c r="FL103" s="219"/>
      <c r="FM103" s="219"/>
      <c r="FN103" s="219"/>
      <c r="FO103" s="219"/>
      <c r="FP103" s="219"/>
      <c r="FQ103" s="219"/>
      <c r="FR103" s="219"/>
      <c r="FS103" s="219"/>
      <c r="FT103" s="219"/>
      <c r="FU103" s="219"/>
      <c r="FV103" s="219"/>
      <c r="FW103" s="219"/>
      <c r="FX103" s="219"/>
      <c r="FY103" s="219"/>
      <c r="FZ103" s="219"/>
      <c r="GA103" s="219"/>
      <c r="GB103" s="219"/>
      <c r="GC103" s="219"/>
      <c r="GD103" s="219"/>
      <c r="GE103" s="219"/>
      <c r="GF103" s="219"/>
      <c r="GG103" s="219"/>
      <c r="GH103" s="219"/>
      <c r="GI103" s="219"/>
      <c r="GJ103" s="219"/>
      <c r="GK103" s="219"/>
      <c r="GL103" s="219"/>
      <c r="GM103" s="219"/>
      <c r="GN103" s="219"/>
      <c r="GO103" s="219"/>
      <c r="GP103" s="219"/>
      <c r="GQ103" s="219"/>
      <c r="GR103" s="219"/>
      <c r="GS103" s="219"/>
      <c r="GT103" s="219"/>
      <c r="GU103" s="219"/>
      <c r="GV103" s="219"/>
      <c r="GW103" s="219"/>
      <c r="GX103" s="219"/>
      <c r="GY103" s="219"/>
      <c r="GZ103" s="219"/>
      <c r="HA103" s="219"/>
      <c r="HB103" s="219"/>
      <c r="HC103" s="219"/>
      <c r="HD103" s="219"/>
      <c r="HE103" s="219"/>
      <c r="HF103" s="219"/>
      <c r="HG103" s="219"/>
      <c r="HH103" s="219"/>
      <c r="HI103" s="219"/>
      <c r="HJ103" s="219"/>
      <c r="HK103" s="219"/>
      <c r="HL103" s="219"/>
      <c r="HM103" s="219"/>
      <c r="HN103" s="219"/>
      <c r="HO103" s="219"/>
      <c r="HP103" s="219"/>
      <c r="HQ103" s="219"/>
      <c r="HR103" s="219"/>
      <c r="HS103" s="219"/>
      <c r="HT103" s="219"/>
      <c r="HU103" s="219"/>
      <c r="HV103" s="219"/>
      <c r="HW103" s="219"/>
      <c r="HX103" s="219"/>
      <c r="HY103" s="219"/>
      <c r="HZ103" s="219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  <c r="IW103" s="4"/>
      <c r="IX103" s="4"/>
      <c r="IY103" s="4"/>
      <c r="IZ103" s="4"/>
      <c r="JA103" s="4"/>
      <c r="JB103" s="4"/>
      <c r="JC103" s="4"/>
      <c r="JD103" s="4"/>
      <c r="JE103" s="4"/>
    </row>
    <row r="104" spans="1:265" s="78" customFormat="1">
      <c r="A104" s="76"/>
      <c r="B104" s="76"/>
      <c r="C104" s="76"/>
      <c r="D104" s="76"/>
      <c r="E104" s="76"/>
      <c r="F104" s="76"/>
      <c r="H104" s="79"/>
      <c r="I104" s="66"/>
      <c r="J104" s="80"/>
      <c r="K104" s="82"/>
      <c r="L104" s="82"/>
      <c r="M104" s="66"/>
      <c r="N104" s="82"/>
      <c r="O104" s="82"/>
      <c r="P104" s="104"/>
      <c r="Q104" s="104"/>
      <c r="R104" s="104"/>
      <c r="S104" s="82"/>
      <c r="T104" s="82"/>
      <c r="U104" s="82"/>
      <c r="V104" s="66"/>
      <c r="W104" s="82"/>
      <c r="X104" s="82"/>
      <c r="Y104" s="183"/>
      <c r="Z104" s="82"/>
      <c r="AA104" s="181"/>
      <c r="AB104" s="82"/>
      <c r="AC104" s="82"/>
      <c r="AD104" s="82"/>
      <c r="AE104" s="82"/>
      <c r="AF104" s="82"/>
      <c r="AG104" s="83"/>
      <c r="AH104" s="83"/>
      <c r="AI104" s="219"/>
      <c r="AJ104" s="219"/>
      <c r="AK104" s="219"/>
      <c r="AL104" s="66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  <c r="FF104" s="219"/>
      <c r="FG104" s="219"/>
      <c r="FH104" s="219"/>
      <c r="FI104" s="219"/>
      <c r="FJ104" s="219"/>
      <c r="FK104" s="219"/>
      <c r="FL104" s="219"/>
      <c r="FM104" s="219"/>
      <c r="FN104" s="219"/>
      <c r="FO104" s="219"/>
      <c r="FP104" s="219"/>
      <c r="FQ104" s="219"/>
      <c r="FR104" s="219"/>
      <c r="FS104" s="219"/>
      <c r="FT104" s="219"/>
      <c r="FU104" s="219"/>
      <c r="FV104" s="219"/>
      <c r="FW104" s="219"/>
      <c r="FX104" s="219"/>
      <c r="FY104" s="219"/>
      <c r="FZ104" s="219"/>
      <c r="GA104" s="219"/>
      <c r="GB104" s="219"/>
      <c r="GC104" s="219"/>
      <c r="GD104" s="219"/>
      <c r="GE104" s="219"/>
      <c r="GF104" s="219"/>
      <c r="GG104" s="219"/>
      <c r="GH104" s="219"/>
      <c r="GI104" s="219"/>
      <c r="GJ104" s="219"/>
      <c r="GK104" s="219"/>
      <c r="GL104" s="219"/>
      <c r="GM104" s="219"/>
      <c r="GN104" s="219"/>
      <c r="GO104" s="219"/>
      <c r="GP104" s="219"/>
      <c r="GQ104" s="219"/>
      <c r="GR104" s="219"/>
      <c r="GS104" s="219"/>
      <c r="GT104" s="219"/>
      <c r="GU104" s="219"/>
      <c r="GV104" s="219"/>
      <c r="GW104" s="219"/>
      <c r="GX104" s="219"/>
      <c r="GY104" s="219"/>
      <c r="GZ104" s="219"/>
      <c r="HA104" s="219"/>
      <c r="HB104" s="219"/>
      <c r="HC104" s="219"/>
      <c r="HD104" s="219"/>
      <c r="HE104" s="219"/>
      <c r="HF104" s="219"/>
      <c r="HG104" s="219"/>
      <c r="HH104" s="219"/>
      <c r="HI104" s="219"/>
      <c r="HJ104" s="219"/>
      <c r="HK104" s="219"/>
      <c r="HL104" s="219"/>
      <c r="HM104" s="219"/>
      <c r="HN104" s="219"/>
      <c r="HO104" s="219"/>
      <c r="HP104" s="219"/>
      <c r="HQ104" s="219"/>
      <c r="HR104" s="219"/>
      <c r="HS104" s="219"/>
      <c r="HT104" s="219"/>
      <c r="HU104" s="219"/>
      <c r="HV104" s="219"/>
      <c r="HW104" s="219"/>
      <c r="HX104" s="219"/>
      <c r="HY104" s="219"/>
      <c r="HZ104" s="219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  <c r="IW104" s="4"/>
      <c r="IX104" s="4"/>
      <c r="IY104" s="4"/>
      <c r="IZ104" s="4"/>
      <c r="JA104" s="4"/>
      <c r="JB104" s="4"/>
      <c r="JC104" s="4"/>
      <c r="JD104" s="4"/>
      <c r="JE104" s="4"/>
    </row>
    <row r="105" spans="1:265" s="78" customFormat="1">
      <c r="A105" s="76"/>
      <c r="B105" s="76"/>
      <c r="C105" s="76"/>
      <c r="D105" s="76"/>
      <c r="E105" s="76"/>
      <c r="F105" s="76"/>
      <c r="H105" s="79"/>
      <c r="I105" s="66"/>
      <c r="J105" s="80"/>
      <c r="K105" s="82"/>
      <c r="L105" s="82"/>
      <c r="M105" s="66"/>
      <c r="N105" s="82"/>
      <c r="O105" s="82"/>
      <c r="P105" s="104"/>
      <c r="Q105" s="104"/>
      <c r="R105" s="104"/>
      <c r="S105" s="82"/>
      <c r="T105" s="82"/>
      <c r="U105" s="82"/>
      <c r="V105" s="66"/>
      <c r="W105" s="82"/>
      <c r="X105" s="82"/>
      <c r="Y105" s="183"/>
      <c r="Z105" s="82"/>
      <c r="AA105" s="181"/>
      <c r="AB105" s="82"/>
      <c r="AC105" s="82"/>
      <c r="AD105" s="82"/>
      <c r="AE105" s="82"/>
      <c r="AF105" s="82"/>
      <c r="AG105" s="83"/>
      <c r="AH105" s="83"/>
      <c r="AI105" s="219"/>
      <c r="AJ105" s="219"/>
      <c r="AK105" s="219"/>
      <c r="AL105" s="66"/>
      <c r="AM105" s="219"/>
      <c r="AN105" s="219"/>
      <c r="AO105" s="219"/>
      <c r="AP105" s="219"/>
      <c r="AQ105" s="219"/>
      <c r="AR105" s="219"/>
      <c r="AS105" s="219"/>
      <c r="AT105" s="219"/>
      <c r="AU105" s="219"/>
      <c r="AV105" s="219"/>
      <c r="AW105" s="219"/>
      <c r="AX105" s="219"/>
      <c r="AY105" s="219"/>
      <c r="AZ105" s="219"/>
      <c r="BA105" s="219"/>
      <c r="BB105" s="219"/>
      <c r="BC105" s="219"/>
      <c r="BD105" s="219"/>
      <c r="BE105" s="219"/>
      <c r="BF105" s="219"/>
      <c r="BG105" s="219"/>
      <c r="BH105" s="219"/>
      <c r="BI105" s="219"/>
      <c r="BJ105" s="219"/>
      <c r="BK105" s="219"/>
      <c r="BL105" s="219"/>
      <c r="BM105" s="219"/>
      <c r="BN105" s="219"/>
      <c r="BO105" s="219"/>
      <c r="BP105" s="219"/>
      <c r="BQ105" s="219"/>
      <c r="BR105" s="219"/>
      <c r="BS105" s="219"/>
      <c r="BT105" s="219"/>
      <c r="BU105" s="219"/>
      <c r="BV105" s="219"/>
      <c r="BW105" s="219"/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19"/>
      <c r="CH105" s="219"/>
      <c r="CI105" s="219"/>
      <c r="CJ105" s="219"/>
      <c r="CK105" s="219"/>
      <c r="CL105" s="219"/>
      <c r="CM105" s="219"/>
      <c r="CN105" s="219"/>
      <c r="CO105" s="219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19"/>
      <c r="DH105" s="219"/>
      <c r="DI105" s="219"/>
      <c r="DJ105" s="219"/>
      <c r="DK105" s="219"/>
      <c r="DL105" s="219"/>
      <c r="DM105" s="219"/>
      <c r="DN105" s="219"/>
      <c r="DO105" s="219"/>
      <c r="DP105" s="219"/>
      <c r="DQ105" s="219"/>
      <c r="DR105" s="219"/>
      <c r="DS105" s="219"/>
      <c r="DT105" s="219"/>
      <c r="DU105" s="219"/>
      <c r="DV105" s="219"/>
      <c r="DW105" s="219"/>
      <c r="DX105" s="219"/>
      <c r="DY105" s="219"/>
      <c r="DZ105" s="219"/>
      <c r="EA105" s="219"/>
      <c r="EB105" s="219"/>
      <c r="EC105" s="219"/>
      <c r="ED105" s="219"/>
      <c r="EE105" s="219"/>
      <c r="EF105" s="219"/>
      <c r="EG105" s="219"/>
      <c r="EH105" s="219"/>
      <c r="EI105" s="219"/>
      <c r="EJ105" s="219"/>
      <c r="EK105" s="219"/>
      <c r="EL105" s="219"/>
      <c r="EM105" s="219"/>
      <c r="EN105" s="219"/>
      <c r="EO105" s="219"/>
      <c r="EP105" s="219"/>
      <c r="EQ105" s="219"/>
      <c r="ER105" s="219"/>
      <c r="ES105" s="219"/>
      <c r="ET105" s="219"/>
      <c r="EU105" s="219"/>
      <c r="EV105" s="219"/>
      <c r="EW105" s="219"/>
      <c r="EX105" s="219"/>
      <c r="EY105" s="219"/>
      <c r="EZ105" s="219"/>
      <c r="FA105" s="219"/>
      <c r="FB105" s="219"/>
      <c r="FC105" s="219"/>
      <c r="FD105" s="219"/>
      <c r="FE105" s="219"/>
      <c r="FF105" s="219"/>
      <c r="FG105" s="219"/>
      <c r="FH105" s="219"/>
      <c r="FI105" s="219"/>
      <c r="FJ105" s="219"/>
      <c r="FK105" s="219"/>
      <c r="FL105" s="219"/>
      <c r="FM105" s="219"/>
      <c r="FN105" s="219"/>
      <c r="FO105" s="219"/>
      <c r="FP105" s="219"/>
      <c r="FQ105" s="219"/>
      <c r="FR105" s="219"/>
      <c r="FS105" s="219"/>
      <c r="FT105" s="219"/>
      <c r="FU105" s="219"/>
      <c r="FV105" s="219"/>
      <c r="FW105" s="219"/>
      <c r="FX105" s="219"/>
      <c r="FY105" s="219"/>
      <c r="FZ105" s="219"/>
      <c r="GA105" s="219"/>
      <c r="GB105" s="219"/>
      <c r="GC105" s="219"/>
      <c r="GD105" s="219"/>
      <c r="GE105" s="219"/>
      <c r="GF105" s="219"/>
      <c r="GG105" s="219"/>
      <c r="GH105" s="219"/>
      <c r="GI105" s="219"/>
      <c r="GJ105" s="219"/>
      <c r="GK105" s="219"/>
      <c r="GL105" s="219"/>
      <c r="GM105" s="219"/>
      <c r="GN105" s="219"/>
      <c r="GO105" s="219"/>
      <c r="GP105" s="219"/>
      <c r="GQ105" s="219"/>
      <c r="GR105" s="219"/>
      <c r="GS105" s="219"/>
      <c r="GT105" s="219"/>
      <c r="GU105" s="219"/>
      <c r="GV105" s="219"/>
      <c r="GW105" s="219"/>
      <c r="GX105" s="219"/>
      <c r="GY105" s="219"/>
      <c r="GZ105" s="219"/>
      <c r="HA105" s="219"/>
      <c r="HB105" s="219"/>
      <c r="HC105" s="219"/>
      <c r="HD105" s="219"/>
      <c r="HE105" s="219"/>
      <c r="HF105" s="219"/>
      <c r="HG105" s="219"/>
      <c r="HH105" s="219"/>
      <c r="HI105" s="219"/>
      <c r="HJ105" s="219"/>
      <c r="HK105" s="219"/>
      <c r="HL105" s="219"/>
      <c r="HM105" s="219"/>
      <c r="HN105" s="219"/>
      <c r="HO105" s="219"/>
      <c r="HP105" s="219"/>
      <c r="HQ105" s="219"/>
      <c r="HR105" s="219"/>
      <c r="HS105" s="219"/>
      <c r="HT105" s="219"/>
      <c r="HU105" s="219"/>
      <c r="HV105" s="219"/>
      <c r="HW105" s="219"/>
      <c r="HX105" s="219"/>
      <c r="HY105" s="219"/>
      <c r="HZ105" s="219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  <c r="IW105" s="4"/>
      <c r="IX105" s="4"/>
      <c r="IY105" s="4"/>
      <c r="IZ105" s="4"/>
      <c r="JA105" s="4"/>
      <c r="JB105" s="4"/>
      <c r="JC105" s="4"/>
      <c r="JD105" s="4"/>
      <c r="JE105" s="4"/>
    </row>
    <row r="106" spans="1:265" s="78" customFormat="1">
      <c r="A106" s="76"/>
      <c r="B106" s="76"/>
      <c r="C106" s="76"/>
      <c r="D106" s="76"/>
      <c r="E106" s="76"/>
      <c r="F106" s="76"/>
      <c r="H106" s="79"/>
      <c r="I106" s="66"/>
      <c r="J106" s="80"/>
      <c r="K106" s="82"/>
      <c r="L106" s="82"/>
      <c r="M106" s="66"/>
      <c r="N106" s="82"/>
      <c r="O106" s="82"/>
      <c r="P106" s="104"/>
      <c r="Q106" s="104"/>
      <c r="R106" s="104"/>
      <c r="S106" s="82"/>
      <c r="T106" s="82"/>
      <c r="U106" s="82"/>
      <c r="V106" s="66"/>
      <c r="W106" s="82"/>
      <c r="X106" s="82"/>
      <c r="Y106" s="183"/>
      <c r="Z106" s="82"/>
      <c r="AA106" s="181"/>
      <c r="AB106" s="82"/>
      <c r="AC106" s="82"/>
      <c r="AD106" s="82"/>
      <c r="AE106" s="82"/>
      <c r="AF106" s="82"/>
      <c r="AG106" s="83"/>
      <c r="AH106" s="83"/>
      <c r="AI106" s="219"/>
      <c r="AJ106" s="219"/>
      <c r="AK106" s="219"/>
      <c r="AL106" s="66"/>
      <c r="AM106" s="219"/>
      <c r="AN106" s="219"/>
      <c r="AO106" s="219"/>
      <c r="AP106" s="219"/>
      <c r="AQ106" s="219"/>
      <c r="AR106" s="219"/>
      <c r="AS106" s="219"/>
      <c r="AT106" s="219"/>
      <c r="AU106" s="219"/>
      <c r="AV106" s="219"/>
      <c r="AW106" s="219"/>
      <c r="AX106" s="219"/>
      <c r="AY106" s="219"/>
      <c r="AZ106" s="219"/>
      <c r="BA106" s="219"/>
      <c r="BB106" s="219"/>
      <c r="BC106" s="219"/>
      <c r="BD106" s="219"/>
      <c r="BE106" s="219"/>
      <c r="BF106" s="219"/>
      <c r="BG106" s="219"/>
      <c r="BH106" s="219"/>
      <c r="BI106" s="219"/>
      <c r="BJ106" s="219"/>
      <c r="BK106" s="219"/>
      <c r="BL106" s="219"/>
      <c r="BM106" s="219"/>
      <c r="BN106" s="219"/>
      <c r="BO106" s="219"/>
      <c r="BP106" s="219"/>
      <c r="BQ106" s="219"/>
      <c r="BR106" s="219"/>
      <c r="BS106" s="219"/>
      <c r="BT106" s="219"/>
      <c r="BU106" s="219"/>
      <c r="BV106" s="219"/>
      <c r="BW106" s="219"/>
      <c r="BX106" s="219"/>
      <c r="BY106" s="219"/>
      <c r="BZ106" s="219"/>
      <c r="CA106" s="219"/>
      <c r="CB106" s="219"/>
      <c r="CC106" s="219"/>
      <c r="CD106" s="219"/>
      <c r="CE106" s="219"/>
      <c r="CF106" s="219"/>
      <c r="CG106" s="219"/>
      <c r="CH106" s="219"/>
      <c r="CI106" s="219"/>
      <c r="CJ106" s="219"/>
      <c r="CK106" s="219"/>
      <c r="CL106" s="219"/>
      <c r="CM106" s="219"/>
      <c r="CN106" s="219"/>
      <c r="CO106" s="219"/>
      <c r="CP106" s="219"/>
      <c r="CQ106" s="219"/>
      <c r="CR106" s="219"/>
      <c r="CS106" s="219"/>
      <c r="CT106" s="219"/>
      <c r="CU106" s="219"/>
      <c r="CV106" s="219"/>
      <c r="CW106" s="219"/>
      <c r="CX106" s="219"/>
      <c r="CY106" s="219"/>
      <c r="CZ106" s="219"/>
      <c r="DA106" s="219"/>
      <c r="DB106" s="219"/>
      <c r="DC106" s="219"/>
      <c r="DD106" s="219"/>
      <c r="DE106" s="219"/>
      <c r="DF106" s="219"/>
      <c r="DG106" s="219"/>
      <c r="DH106" s="219"/>
      <c r="DI106" s="219"/>
      <c r="DJ106" s="219"/>
      <c r="DK106" s="219"/>
      <c r="DL106" s="219"/>
      <c r="DM106" s="219"/>
      <c r="DN106" s="219"/>
      <c r="DO106" s="219"/>
      <c r="DP106" s="219"/>
      <c r="DQ106" s="219"/>
      <c r="DR106" s="219"/>
      <c r="DS106" s="219"/>
      <c r="DT106" s="219"/>
      <c r="DU106" s="219"/>
      <c r="DV106" s="219"/>
      <c r="DW106" s="219"/>
      <c r="DX106" s="219"/>
      <c r="DY106" s="219"/>
      <c r="DZ106" s="219"/>
      <c r="EA106" s="219"/>
      <c r="EB106" s="219"/>
      <c r="EC106" s="219"/>
      <c r="ED106" s="219"/>
      <c r="EE106" s="219"/>
      <c r="EF106" s="219"/>
      <c r="EG106" s="219"/>
      <c r="EH106" s="219"/>
      <c r="EI106" s="219"/>
      <c r="EJ106" s="219"/>
      <c r="EK106" s="219"/>
      <c r="EL106" s="219"/>
      <c r="EM106" s="219"/>
      <c r="EN106" s="219"/>
      <c r="EO106" s="219"/>
      <c r="EP106" s="219"/>
      <c r="EQ106" s="219"/>
      <c r="ER106" s="219"/>
      <c r="ES106" s="219"/>
      <c r="ET106" s="219"/>
      <c r="EU106" s="219"/>
      <c r="EV106" s="219"/>
      <c r="EW106" s="219"/>
      <c r="EX106" s="219"/>
      <c r="EY106" s="219"/>
      <c r="EZ106" s="219"/>
      <c r="FA106" s="219"/>
      <c r="FB106" s="219"/>
      <c r="FC106" s="219"/>
      <c r="FD106" s="219"/>
      <c r="FE106" s="219"/>
      <c r="FF106" s="219"/>
      <c r="FG106" s="219"/>
      <c r="FH106" s="219"/>
      <c r="FI106" s="219"/>
      <c r="FJ106" s="219"/>
      <c r="FK106" s="219"/>
      <c r="FL106" s="219"/>
      <c r="FM106" s="219"/>
      <c r="FN106" s="219"/>
      <c r="FO106" s="219"/>
      <c r="FP106" s="219"/>
      <c r="FQ106" s="219"/>
      <c r="FR106" s="219"/>
      <c r="FS106" s="219"/>
      <c r="FT106" s="219"/>
      <c r="FU106" s="219"/>
      <c r="FV106" s="219"/>
      <c r="FW106" s="219"/>
      <c r="FX106" s="219"/>
      <c r="FY106" s="219"/>
      <c r="FZ106" s="219"/>
      <c r="GA106" s="219"/>
      <c r="GB106" s="219"/>
      <c r="GC106" s="219"/>
      <c r="GD106" s="219"/>
      <c r="GE106" s="219"/>
      <c r="GF106" s="219"/>
      <c r="GG106" s="219"/>
      <c r="GH106" s="219"/>
      <c r="GI106" s="219"/>
      <c r="GJ106" s="219"/>
      <c r="GK106" s="219"/>
      <c r="GL106" s="219"/>
      <c r="GM106" s="219"/>
      <c r="GN106" s="219"/>
      <c r="GO106" s="219"/>
      <c r="GP106" s="219"/>
      <c r="GQ106" s="219"/>
      <c r="GR106" s="219"/>
      <c r="GS106" s="219"/>
      <c r="GT106" s="219"/>
      <c r="GU106" s="219"/>
      <c r="GV106" s="219"/>
      <c r="GW106" s="219"/>
      <c r="GX106" s="219"/>
      <c r="GY106" s="219"/>
      <c r="GZ106" s="219"/>
      <c r="HA106" s="219"/>
      <c r="HB106" s="219"/>
      <c r="HC106" s="219"/>
      <c r="HD106" s="219"/>
      <c r="HE106" s="219"/>
      <c r="HF106" s="219"/>
      <c r="HG106" s="219"/>
      <c r="HH106" s="219"/>
      <c r="HI106" s="219"/>
      <c r="HJ106" s="219"/>
      <c r="HK106" s="219"/>
      <c r="HL106" s="219"/>
      <c r="HM106" s="219"/>
      <c r="HN106" s="219"/>
      <c r="HO106" s="219"/>
      <c r="HP106" s="219"/>
      <c r="HQ106" s="219"/>
      <c r="HR106" s="219"/>
      <c r="HS106" s="219"/>
      <c r="HT106" s="219"/>
      <c r="HU106" s="219"/>
      <c r="HV106" s="219"/>
      <c r="HW106" s="219"/>
      <c r="HX106" s="219"/>
      <c r="HY106" s="219"/>
      <c r="HZ106" s="219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</row>
    <row r="107" spans="1:265" s="78" customFormat="1">
      <c r="A107" s="76"/>
      <c r="B107" s="76"/>
      <c r="C107" s="76"/>
      <c r="D107" s="76"/>
      <c r="E107" s="76"/>
      <c r="F107" s="76"/>
      <c r="H107" s="79"/>
      <c r="I107" s="66"/>
      <c r="J107" s="80"/>
      <c r="K107" s="82"/>
      <c r="L107" s="82"/>
      <c r="M107" s="66"/>
      <c r="N107" s="82"/>
      <c r="O107" s="82"/>
      <c r="P107" s="104"/>
      <c r="Q107" s="104"/>
      <c r="R107" s="104"/>
      <c r="S107" s="82"/>
      <c r="T107" s="82"/>
      <c r="U107" s="82"/>
      <c r="V107" s="66"/>
      <c r="W107" s="82"/>
      <c r="X107" s="82"/>
      <c r="Y107" s="183"/>
      <c r="Z107" s="82"/>
      <c r="AA107" s="181"/>
      <c r="AB107" s="82"/>
      <c r="AC107" s="82"/>
      <c r="AD107" s="82"/>
      <c r="AE107" s="82"/>
      <c r="AF107" s="82"/>
      <c r="AG107" s="83"/>
      <c r="AH107" s="83"/>
      <c r="AI107" s="219"/>
      <c r="AJ107" s="219"/>
      <c r="AK107" s="219"/>
      <c r="AL107" s="66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219"/>
      <c r="AW107" s="219"/>
      <c r="AX107" s="219"/>
      <c r="AY107" s="219"/>
      <c r="AZ107" s="219"/>
      <c r="BA107" s="219"/>
      <c r="BB107" s="219"/>
      <c r="BC107" s="219"/>
      <c r="BD107" s="219"/>
      <c r="BE107" s="219"/>
      <c r="BF107" s="219"/>
      <c r="BG107" s="219"/>
      <c r="BH107" s="219"/>
      <c r="BI107" s="219"/>
      <c r="BJ107" s="219"/>
      <c r="BK107" s="219"/>
      <c r="BL107" s="219"/>
      <c r="BM107" s="219"/>
      <c r="BN107" s="219"/>
      <c r="BO107" s="219"/>
      <c r="BP107" s="219"/>
      <c r="BQ107" s="219"/>
      <c r="BR107" s="219"/>
      <c r="BS107" s="219"/>
      <c r="BT107" s="219"/>
      <c r="BU107" s="219"/>
      <c r="BV107" s="219"/>
      <c r="BW107" s="219"/>
      <c r="BX107" s="219"/>
      <c r="BY107" s="219"/>
      <c r="BZ107" s="219"/>
      <c r="CA107" s="219"/>
      <c r="CB107" s="219"/>
      <c r="CC107" s="219"/>
      <c r="CD107" s="219"/>
      <c r="CE107" s="219"/>
      <c r="CF107" s="219"/>
      <c r="CG107" s="219"/>
      <c r="CH107" s="219"/>
      <c r="CI107" s="219"/>
      <c r="CJ107" s="219"/>
      <c r="CK107" s="219"/>
      <c r="CL107" s="219"/>
      <c r="CM107" s="219"/>
      <c r="CN107" s="219"/>
      <c r="CO107" s="219"/>
      <c r="CP107" s="219"/>
      <c r="CQ107" s="219"/>
      <c r="CR107" s="219"/>
      <c r="CS107" s="219"/>
      <c r="CT107" s="219"/>
      <c r="CU107" s="219"/>
      <c r="CV107" s="219"/>
      <c r="CW107" s="219"/>
      <c r="CX107" s="219"/>
      <c r="CY107" s="219"/>
      <c r="CZ107" s="219"/>
      <c r="DA107" s="219"/>
      <c r="DB107" s="219"/>
      <c r="DC107" s="219"/>
      <c r="DD107" s="219"/>
      <c r="DE107" s="219"/>
      <c r="DF107" s="219"/>
      <c r="DG107" s="219"/>
      <c r="DH107" s="219"/>
      <c r="DI107" s="219"/>
      <c r="DJ107" s="219"/>
      <c r="DK107" s="219"/>
      <c r="DL107" s="219"/>
      <c r="DM107" s="219"/>
      <c r="DN107" s="219"/>
      <c r="DO107" s="219"/>
      <c r="DP107" s="219"/>
      <c r="DQ107" s="219"/>
      <c r="DR107" s="219"/>
      <c r="DS107" s="219"/>
      <c r="DT107" s="219"/>
      <c r="DU107" s="219"/>
      <c r="DV107" s="219"/>
      <c r="DW107" s="219"/>
      <c r="DX107" s="219"/>
      <c r="DY107" s="219"/>
      <c r="DZ107" s="219"/>
      <c r="EA107" s="219"/>
      <c r="EB107" s="219"/>
      <c r="EC107" s="219"/>
      <c r="ED107" s="219"/>
      <c r="EE107" s="219"/>
      <c r="EF107" s="219"/>
      <c r="EG107" s="219"/>
      <c r="EH107" s="219"/>
      <c r="EI107" s="219"/>
      <c r="EJ107" s="219"/>
      <c r="EK107" s="219"/>
      <c r="EL107" s="219"/>
      <c r="EM107" s="219"/>
      <c r="EN107" s="219"/>
      <c r="EO107" s="219"/>
      <c r="EP107" s="219"/>
      <c r="EQ107" s="219"/>
      <c r="ER107" s="219"/>
      <c r="ES107" s="219"/>
      <c r="ET107" s="219"/>
      <c r="EU107" s="219"/>
      <c r="EV107" s="219"/>
      <c r="EW107" s="219"/>
      <c r="EX107" s="219"/>
      <c r="EY107" s="219"/>
      <c r="EZ107" s="219"/>
      <c r="FA107" s="219"/>
      <c r="FB107" s="219"/>
      <c r="FC107" s="219"/>
      <c r="FD107" s="219"/>
      <c r="FE107" s="219"/>
      <c r="FF107" s="219"/>
      <c r="FG107" s="219"/>
      <c r="FH107" s="219"/>
      <c r="FI107" s="219"/>
      <c r="FJ107" s="219"/>
      <c r="FK107" s="219"/>
      <c r="FL107" s="219"/>
      <c r="FM107" s="219"/>
      <c r="FN107" s="219"/>
      <c r="FO107" s="219"/>
      <c r="FP107" s="219"/>
      <c r="FQ107" s="219"/>
      <c r="FR107" s="219"/>
      <c r="FS107" s="219"/>
      <c r="FT107" s="219"/>
      <c r="FU107" s="219"/>
      <c r="FV107" s="219"/>
      <c r="FW107" s="219"/>
      <c r="FX107" s="219"/>
      <c r="FY107" s="219"/>
      <c r="FZ107" s="219"/>
      <c r="GA107" s="219"/>
      <c r="GB107" s="219"/>
      <c r="GC107" s="219"/>
      <c r="GD107" s="219"/>
      <c r="GE107" s="219"/>
      <c r="GF107" s="219"/>
      <c r="GG107" s="219"/>
      <c r="GH107" s="219"/>
      <c r="GI107" s="219"/>
      <c r="GJ107" s="219"/>
      <c r="GK107" s="219"/>
      <c r="GL107" s="219"/>
      <c r="GM107" s="219"/>
      <c r="GN107" s="219"/>
      <c r="GO107" s="219"/>
      <c r="GP107" s="219"/>
      <c r="GQ107" s="219"/>
      <c r="GR107" s="219"/>
      <c r="GS107" s="219"/>
      <c r="GT107" s="219"/>
      <c r="GU107" s="219"/>
      <c r="GV107" s="219"/>
      <c r="GW107" s="219"/>
      <c r="GX107" s="219"/>
      <c r="GY107" s="219"/>
      <c r="GZ107" s="219"/>
      <c r="HA107" s="219"/>
      <c r="HB107" s="219"/>
      <c r="HC107" s="219"/>
      <c r="HD107" s="219"/>
      <c r="HE107" s="219"/>
      <c r="HF107" s="219"/>
      <c r="HG107" s="219"/>
      <c r="HH107" s="219"/>
      <c r="HI107" s="219"/>
      <c r="HJ107" s="219"/>
      <c r="HK107" s="219"/>
      <c r="HL107" s="219"/>
      <c r="HM107" s="219"/>
      <c r="HN107" s="219"/>
      <c r="HO107" s="219"/>
      <c r="HP107" s="219"/>
      <c r="HQ107" s="219"/>
      <c r="HR107" s="219"/>
      <c r="HS107" s="219"/>
      <c r="HT107" s="219"/>
      <c r="HU107" s="219"/>
      <c r="HV107" s="219"/>
      <c r="HW107" s="219"/>
      <c r="HX107" s="219"/>
      <c r="HY107" s="219"/>
      <c r="HZ107" s="219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  <c r="IW107" s="4"/>
      <c r="IX107" s="4"/>
      <c r="IY107" s="4"/>
      <c r="IZ107" s="4"/>
      <c r="JA107" s="4"/>
      <c r="JB107" s="4"/>
      <c r="JC107" s="4"/>
      <c r="JD107" s="4"/>
      <c r="JE107" s="4"/>
    </row>
    <row r="108" spans="1:265" s="78" customFormat="1">
      <c r="A108" s="76"/>
      <c r="B108" s="76"/>
      <c r="C108" s="76"/>
      <c r="D108" s="76"/>
      <c r="E108" s="76"/>
      <c r="F108" s="76"/>
      <c r="H108" s="79"/>
      <c r="I108" s="66"/>
      <c r="J108" s="80"/>
      <c r="K108" s="82"/>
      <c r="L108" s="82"/>
      <c r="M108" s="66"/>
      <c r="N108" s="82"/>
      <c r="O108" s="82"/>
      <c r="P108" s="104"/>
      <c r="Q108" s="104"/>
      <c r="R108" s="104"/>
      <c r="S108" s="82"/>
      <c r="T108" s="82"/>
      <c r="U108" s="82"/>
      <c r="V108" s="66"/>
      <c r="W108" s="82"/>
      <c r="X108" s="82"/>
      <c r="Y108" s="183"/>
      <c r="Z108" s="82"/>
      <c r="AA108" s="181"/>
      <c r="AB108" s="82"/>
      <c r="AC108" s="82"/>
      <c r="AD108" s="82"/>
      <c r="AE108" s="82"/>
      <c r="AF108" s="82"/>
      <c r="AG108" s="83"/>
      <c r="AH108" s="83"/>
      <c r="AI108" s="219"/>
      <c r="AJ108" s="219"/>
      <c r="AK108" s="219"/>
      <c r="AL108" s="66"/>
      <c r="AM108" s="219"/>
      <c r="AN108" s="219"/>
      <c r="AO108" s="219"/>
      <c r="AP108" s="219"/>
      <c r="AQ108" s="219"/>
      <c r="AR108" s="219"/>
      <c r="AS108" s="219"/>
      <c r="AT108" s="219"/>
      <c r="AU108" s="219"/>
      <c r="AV108" s="219"/>
      <c r="AW108" s="219"/>
      <c r="AX108" s="219"/>
      <c r="AY108" s="219"/>
      <c r="AZ108" s="219"/>
      <c r="BA108" s="219"/>
      <c r="BB108" s="219"/>
      <c r="BC108" s="219"/>
      <c r="BD108" s="219"/>
      <c r="BE108" s="219"/>
      <c r="BF108" s="219"/>
      <c r="BG108" s="219"/>
      <c r="BH108" s="219"/>
      <c r="BI108" s="219"/>
      <c r="BJ108" s="219"/>
      <c r="BK108" s="219"/>
      <c r="BL108" s="219"/>
      <c r="BM108" s="219"/>
      <c r="BN108" s="219"/>
      <c r="BO108" s="219"/>
      <c r="BP108" s="219"/>
      <c r="BQ108" s="219"/>
      <c r="BR108" s="219"/>
      <c r="BS108" s="219"/>
      <c r="BT108" s="219"/>
      <c r="BU108" s="219"/>
      <c r="BV108" s="219"/>
      <c r="BW108" s="219"/>
      <c r="BX108" s="219"/>
      <c r="BY108" s="219"/>
      <c r="BZ108" s="219"/>
      <c r="CA108" s="219"/>
      <c r="CB108" s="219"/>
      <c r="CC108" s="219"/>
      <c r="CD108" s="219"/>
      <c r="CE108" s="219"/>
      <c r="CF108" s="219"/>
      <c r="CG108" s="219"/>
      <c r="CH108" s="219"/>
      <c r="CI108" s="219"/>
      <c r="CJ108" s="219"/>
      <c r="CK108" s="219"/>
      <c r="CL108" s="219"/>
      <c r="CM108" s="219"/>
      <c r="CN108" s="219"/>
      <c r="CO108" s="219"/>
      <c r="CP108" s="219"/>
      <c r="CQ108" s="219"/>
      <c r="CR108" s="219"/>
      <c r="CS108" s="219"/>
      <c r="CT108" s="219"/>
      <c r="CU108" s="219"/>
      <c r="CV108" s="219"/>
      <c r="CW108" s="219"/>
      <c r="CX108" s="219"/>
      <c r="CY108" s="219"/>
      <c r="CZ108" s="219"/>
      <c r="DA108" s="219"/>
      <c r="DB108" s="219"/>
      <c r="DC108" s="219"/>
      <c r="DD108" s="219"/>
      <c r="DE108" s="219"/>
      <c r="DF108" s="219"/>
      <c r="DG108" s="219"/>
      <c r="DH108" s="219"/>
      <c r="DI108" s="219"/>
      <c r="DJ108" s="219"/>
      <c r="DK108" s="219"/>
      <c r="DL108" s="219"/>
      <c r="DM108" s="219"/>
      <c r="DN108" s="219"/>
      <c r="DO108" s="219"/>
      <c r="DP108" s="219"/>
      <c r="DQ108" s="219"/>
      <c r="DR108" s="219"/>
      <c r="DS108" s="219"/>
      <c r="DT108" s="219"/>
      <c r="DU108" s="219"/>
      <c r="DV108" s="219"/>
      <c r="DW108" s="219"/>
      <c r="DX108" s="219"/>
      <c r="DY108" s="219"/>
      <c r="DZ108" s="219"/>
      <c r="EA108" s="219"/>
      <c r="EB108" s="219"/>
      <c r="EC108" s="219"/>
      <c r="ED108" s="219"/>
      <c r="EE108" s="219"/>
      <c r="EF108" s="219"/>
      <c r="EG108" s="219"/>
      <c r="EH108" s="219"/>
      <c r="EI108" s="219"/>
      <c r="EJ108" s="219"/>
      <c r="EK108" s="219"/>
      <c r="EL108" s="219"/>
      <c r="EM108" s="219"/>
      <c r="EN108" s="219"/>
      <c r="EO108" s="219"/>
      <c r="EP108" s="219"/>
      <c r="EQ108" s="219"/>
      <c r="ER108" s="219"/>
      <c r="ES108" s="219"/>
      <c r="ET108" s="219"/>
      <c r="EU108" s="219"/>
      <c r="EV108" s="219"/>
      <c r="EW108" s="219"/>
      <c r="EX108" s="219"/>
      <c r="EY108" s="219"/>
      <c r="EZ108" s="219"/>
      <c r="FA108" s="219"/>
      <c r="FB108" s="219"/>
      <c r="FC108" s="219"/>
      <c r="FD108" s="219"/>
      <c r="FE108" s="219"/>
      <c r="FF108" s="219"/>
      <c r="FG108" s="219"/>
      <c r="FH108" s="219"/>
      <c r="FI108" s="219"/>
      <c r="FJ108" s="219"/>
      <c r="FK108" s="219"/>
      <c r="FL108" s="219"/>
      <c r="FM108" s="219"/>
      <c r="FN108" s="219"/>
      <c r="FO108" s="219"/>
      <c r="FP108" s="219"/>
      <c r="FQ108" s="219"/>
      <c r="FR108" s="219"/>
      <c r="FS108" s="219"/>
      <c r="FT108" s="219"/>
      <c r="FU108" s="219"/>
      <c r="FV108" s="219"/>
      <c r="FW108" s="219"/>
      <c r="FX108" s="219"/>
      <c r="FY108" s="219"/>
      <c r="FZ108" s="219"/>
      <c r="GA108" s="219"/>
      <c r="GB108" s="219"/>
      <c r="GC108" s="219"/>
      <c r="GD108" s="219"/>
      <c r="GE108" s="219"/>
      <c r="GF108" s="219"/>
      <c r="GG108" s="219"/>
      <c r="GH108" s="219"/>
      <c r="GI108" s="219"/>
      <c r="GJ108" s="219"/>
      <c r="GK108" s="219"/>
      <c r="GL108" s="219"/>
      <c r="GM108" s="219"/>
      <c r="GN108" s="219"/>
      <c r="GO108" s="219"/>
      <c r="GP108" s="219"/>
      <c r="GQ108" s="219"/>
      <c r="GR108" s="219"/>
      <c r="GS108" s="219"/>
      <c r="GT108" s="219"/>
      <c r="GU108" s="219"/>
      <c r="GV108" s="219"/>
      <c r="GW108" s="219"/>
      <c r="GX108" s="219"/>
      <c r="GY108" s="219"/>
      <c r="GZ108" s="219"/>
      <c r="HA108" s="219"/>
      <c r="HB108" s="219"/>
      <c r="HC108" s="219"/>
      <c r="HD108" s="219"/>
      <c r="HE108" s="219"/>
      <c r="HF108" s="219"/>
      <c r="HG108" s="219"/>
      <c r="HH108" s="219"/>
      <c r="HI108" s="219"/>
      <c r="HJ108" s="219"/>
      <c r="HK108" s="219"/>
      <c r="HL108" s="219"/>
      <c r="HM108" s="219"/>
      <c r="HN108" s="219"/>
      <c r="HO108" s="219"/>
      <c r="HP108" s="219"/>
      <c r="HQ108" s="219"/>
      <c r="HR108" s="219"/>
      <c r="HS108" s="219"/>
      <c r="HT108" s="219"/>
      <c r="HU108" s="219"/>
      <c r="HV108" s="219"/>
      <c r="HW108" s="219"/>
      <c r="HX108" s="219"/>
      <c r="HY108" s="219"/>
      <c r="HZ108" s="219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  <c r="IW108" s="4"/>
      <c r="IX108" s="4"/>
      <c r="IY108" s="4"/>
      <c r="IZ108" s="4"/>
      <c r="JA108" s="4"/>
      <c r="JB108" s="4"/>
      <c r="JC108" s="4"/>
      <c r="JD108" s="4"/>
      <c r="JE108" s="4"/>
    </row>
    <row r="109" spans="1:265" s="78" customFormat="1">
      <c r="A109" s="76"/>
      <c r="B109" s="76"/>
      <c r="C109" s="76"/>
      <c r="D109" s="76"/>
      <c r="E109" s="76"/>
      <c r="F109" s="76"/>
      <c r="H109" s="79"/>
      <c r="I109" s="66"/>
      <c r="J109" s="80"/>
      <c r="K109" s="82"/>
      <c r="L109" s="82"/>
      <c r="M109" s="66"/>
      <c r="N109" s="82"/>
      <c r="O109" s="82"/>
      <c r="P109" s="104"/>
      <c r="Q109" s="104"/>
      <c r="R109" s="104"/>
      <c r="S109" s="82"/>
      <c r="T109" s="82"/>
      <c r="U109" s="82"/>
      <c r="V109" s="66"/>
      <c r="W109" s="82"/>
      <c r="X109" s="82"/>
      <c r="Y109" s="183"/>
      <c r="Z109" s="82"/>
      <c r="AA109" s="181"/>
      <c r="AB109" s="82"/>
      <c r="AC109" s="82"/>
      <c r="AD109" s="82"/>
      <c r="AE109" s="82"/>
      <c r="AF109" s="82"/>
      <c r="AG109" s="83"/>
      <c r="AH109" s="83"/>
      <c r="AI109" s="219"/>
      <c r="AJ109" s="219"/>
      <c r="AK109" s="219"/>
      <c r="AL109" s="66"/>
      <c r="AM109" s="219"/>
      <c r="AN109" s="219"/>
      <c r="AO109" s="219"/>
      <c r="AP109" s="219"/>
      <c r="AQ109" s="219"/>
      <c r="AR109" s="219"/>
      <c r="AS109" s="219"/>
      <c r="AT109" s="219"/>
      <c r="AU109" s="219"/>
      <c r="AV109" s="219"/>
      <c r="AW109" s="219"/>
      <c r="AX109" s="219"/>
      <c r="AY109" s="219"/>
      <c r="AZ109" s="219"/>
      <c r="BA109" s="219"/>
      <c r="BB109" s="219"/>
      <c r="BC109" s="219"/>
      <c r="BD109" s="219"/>
      <c r="BE109" s="219"/>
      <c r="BF109" s="219"/>
      <c r="BG109" s="219"/>
      <c r="BH109" s="219"/>
      <c r="BI109" s="219"/>
      <c r="BJ109" s="219"/>
      <c r="BK109" s="219"/>
      <c r="BL109" s="219"/>
      <c r="BM109" s="219"/>
      <c r="BN109" s="219"/>
      <c r="BO109" s="219"/>
      <c r="BP109" s="219"/>
      <c r="BQ109" s="219"/>
      <c r="BR109" s="219"/>
      <c r="BS109" s="219"/>
      <c r="BT109" s="219"/>
      <c r="BU109" s="219"/>
      <c r="BV109" s="219"/>
      <c r="BW109" s="219"/>
      <c r="BX109" s="219"/>
      <c r="BY109" s="219"/>
      <c r="BZ109" s="219"/>
      <c r="CA109" s="219"/>
      <c r="CB109" s="219"/>
      <c r="CC109" s="219"/>
      <c r="CD109" s="219"/>
      <c r="CE109" s="219"/>
      <c r="CF109" s="219"/>
      <c r="CG109" s="219"/>
      <c r="CH109" s="219"/>
      <c r="CI109" s="219"/>
      <c r="CJ109" s="219"/>
      <c r="CK109" s="219"/>
      <c r="CL109" s="219"/>
      <c r="CM109" s="219"/>
      <c r="CN109" s="219"/>
      <c r="CO109" s="219"/>
      <c r="CP109" s="219"/>
      <c r="CQ109" s="219"/>
      <c r="CR109" s="219"/>
      <c r="CS109" s="219"/>
      <c r="CT109" s="219"/>
      <c r="CU109" s="219"/>
      <c r="CV109" s="219"/>
      <c r="CW109" s="219"/>
      <c r="CX109" s="219"/>
      <c r="CY109" s="219"/>
      <c r="CZ109" s="219"/>
      <c r="DA109" s="219"/>
      <c r="DB109" s="219"/>
      <c r="DC109" s="219"/>
      <c r="DD109" s="219"/>
      <c r="DE109" s="219"/>
      <c r="DF109" s="219"/>
      <c r="DG109" s="219"/>
      <c r="DH109" s="219"/>
      <c r="DI109" s="219"/>
      <c r="DJ109" s="219"/>
      <c r="DK109" s="219"/>
      <c r="DL109" s="219"/>
      <c r="DM109" s="219"/>
      <c r="DN109" s="219"/>
      <c r="DO109" s="219"/>
      <c r="DP109" s="219"/>
      <c r="DQ109" s="219"/>
      <c r="DR109" s="219"/>
      <c r="DS109" s="219"/>
      <c r="DT109" s="219"/>
      <c r="DU109" s="219"/>
      <c r="DV109" s="219"/>
      <c r="DW109" s="219"/>
      <c r="DX109" s="219"/>
      <c r="DY109" s="219"/>
      <c r="DZ109" s="219"/>
      <c r="EA109" s="219"/>
      <c r="EB109" s="219"/>
      <c r="EC109" s="219"/>
      <c r="ED109" s="219"/>
      <c r="EE109" s="219"/>
      <c r="EF109" s="219"/>
      <c r="EG109" s="219"/>
      <c r="EH109" s="219"/>
      <c r="EI109" s="219"/>
      <c r="EJ109" s="219"/>
      <c r="EK109" s="219"/>
      <c r="EL109" s="219"/>
      <c r="EM109" s="219"/>
      <c r="EN109" s="219"/>
      <c r="EO109" s="219"/>
      <c r="EP109" s="219"/>
      <c r="EQ109" s="219"/>
      <c r="ER109" s="219"/>
      <c r="ES109" s="219"/>
      <c r="ET109" s="219"/>
      <c r="EU109" s="219"/>
      <c r="EV109" s="219"/>
      <c r="EW109" s="219"/>
      <c r="EX109" s="219"/>
      <c r="EY109" s="219"/>
      <c r="EZ109" s="219"/>
      <c r="FA109" s="219"/>
      <c r="FB109" s="219"/>
      <c r="FC109" s="219"/>
      <c r="FD109" s="219"/>
      <c r="FE109" s="219"/>
      <c r="FF109" s="219"/>
      <c r="FG109" s="219"/>
      <c r="FH109" s="219"/>
      <c r="FI109" s="219"/>
      <c r="FJ109" s="219"/>
      <c r="FK109" s="219"/>
      <c r="FL109" s="219"/>
      <c r="FM109" s="219"/>
      <c r="FN109" s="219"/>
      <c r="FO109" s="219"/>
      <c r="FP109" s="219"/>
      <c r="FQ109" s="219"/>
      <c r="FR109" s="219"/>
      <c r="FS109" s="219"/>
      <c r="FT109" s="219"/>
      <c r="FU109" s="219"/>
      <c r="FV109" s="219"/>
      <c r="FW109" s="219"/>
      <c r="FX109" s="219"/>
      <c r="FY109" s="219"/>
      <c r="FZ109" s="219"/>
      <c r="GA109" s="219"/>
      <c r="GB109" s="219"/>
      <c r="GC109" s="219"/>
      <c r="GD109" s="219"/>
      <c r="GE109" s="219"/>
      <c r="GF109" s="219"/>
      <c r="GG109" s="219"/>
      <c r="GH109" s="219"/>
      <c r="GI109" s="219"/>
      <c r="GJ109" s="219"/>
      <c r="GK109" s="219"/>
      <c r="GL109" s="219"/>
      <c r="GM109" s="219"/>
      <c r="GN109" s="219"/>
      <c r="GO109" s="219"/>
      <c r="GP109" s="219"/>
      <c r="GQ109" s="219"/>
      <c r="GR109" s="219"/>
      <c r="GS109" s="219"/>
      <c r="GT109" s="219"/>
      <c r="GU109" s="219"/>
      <c r="GV109" s="219"/>
      <c r="GW109" s="219"/>
      <c r="GX109" s="219"/>
      <c r="GY109" s="219"/>
      <c r="GZ109" s="219"/>
      <c r="HA109" s="219"/>
      <c r="HB109" s="219"/>
      <c r="HC109" s="219"/>
      <c r="HD109" s="219"/>
      <c r="HE109" s="219"/>
      <c r="HF109" s="219"/>
      <c r="HG109" s="219"/>
      <c r="HH109" s="219"/>
      <c r="HI109" s="219"/>
      <c r="HJ109" s="219"/>
      <c r="HK109" s="219"/>
      <c r="HL109" s="219"/>
      <c r="HM109" s="219"/>
      <c r="HN109" s="219"/>
      <c r="HO109" s="219"/>
      <c r="HP109" s="219"/>
      <c r="HQ109" s="219"/>
      <c r="HR109" s="219"/>
      <c r="HS109" s="219"/>
      <c r="HT109" s="219"/>
      <c r="HU109" s="219"/>
      <c r="HV109" s="219"/>
      <c r="HW109" s="219"/>
      <c r="HX109" s="219"/>
      <c r="HY109" s="219"/>
      <c r="HZ109" s="219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  <c r="IW109" s="4"/>
      <c r="IX109" s="4"/>
      <c r="IY109" s="4"/>
      <c r="IZ109" s="4"/>
      <c r="JA109" s="4"/>
      <c r="JB109" s="4"/>
      <c r="JC109" s="4"/>
      <c r="JD109" s="4"/>
      <c r="JE109" s="4"/>
    </row>
    <row r="110" spans="1:265" s="78" customFormat="1">
      <c r="A110" s="76"/>
      <c r="B110" s="76"/>
      <c r="C110" s="76"/>
      <c r="D110" s="76"/>
      <c r="E110" s="76"/>
      <c r="F110" s="76"/>
      <c r="H110" s="79"/>
      <c r="I110" s="66"/>
      <c r="J110" s="80"/>
      <c r="K110" s="82"/>
      <c r="L110" s="82"/>
      <c r="M110" s="66"/>
      <c r="N110" s="82"/>
      <c r="O110" s="82"/>
      <c r="P110" s="104"/>
      <c r="Q110" s="104"/>
      <c r="R110" s="104"/>
      <c r="S110" s="82"/>
      <c r="T110" s="82"/>
      <c r="U110" s="82"/>
      <c r="V110" s="66"/>
      <c r="W110" s="82"/>
      <c r="X110" s="82"/>
      <c r="Y110" s="183"/>
      <c r="Z110" s="82"/>
      <c r="AA110" s="181"/>
      <c r="AB110" s="82"/>
      <c r="AC110" s="82"/>
      <c r="AD110" s="82"/>
      <c r="AE110" s="82"/>
      <c r="AF110" s="82"/>
      <c r="AG110" s="83"/>
      <c r="AH110" s="83"/>
      <c r="AI110" s="219"/>
      <c r="AJ110" s="219"/>
      <c r="AK110" s="219"/>
      <c r="AL110" s="66"/>
      <c r="AM110" s="219"/>
      <c r="AN110" s="219"/>
      <c r="AO110" s="219"/>
      <c r="AP110" s="219"/>
      <c r="AQ110" s="219"/>
      <c r="AR110" s="219"/>
      <c r="AS110" s="219"/>
      <c r="AT110" s="219"/>
      <c r="AU110" s="219"/>
      <c r="AV110" s="219"/>
      <c r="AW110" s="219"/>
      <c r="AX110" s="219"/>
      <c r="AY110" s="219"/>
      <c r="AZ110" s="219"/>
      <c r="BA110" s="219"/>
      <c r="BB110" s="219"/>
      <c r="BC110" s="219"/>
      <c r="BD110" s="219"/>
      <c r="BE110" s="219"/>
      <c r="BF110" s="219"/>
      <c r="BG110" s="219"/>
      <c r="BH110" s="219"/>
      <c r="BI110" s="219"/>
      <c r="BJ110" s="219"/>
      <c r="BK110" s="219"/>
      <c r="BL110" s="219"/>
      <c r="BM110" s="219"/>
      <c r="BN110" s="219"/>
      <c r="BO110" s="219"/>
      <c r="BP110" s="219"/>
      <c r="BQ110" s="219"/>
      <c r="BR110" s="219"/>
      <c r="BS110" s="219"/>
      <c r="BT110" s="219"/>
      <c r="BU110" s="219"/>
      <c r="BV110" s="219"/>
      <c r="BW110" s="219"/>
      <c r="BX110" s="219"/>
      <c r="BY110" s="219"/>
      <c r="BZ110" s="219"/>
      <c r="CA110" s="219"/>
      <c r="CB110" s="219"/>
      <c r="CC110" s="219"/>
      <c r="CD110" s="219"/>
      <c r="CE110" s="219"/>
      <c r="CF110" s="219"/>
      <c r="CG110" s="219"/>
      <c r="CH110" s="219"/>
      <c r="CI110" s="219"/>
      <c r="CJ110" s="219"/>
      <c r="CK110" s="219"/>
      <c r="CL110" s="219"/>
      <c r="CM110" s="219"/>
      <c r="CN110" s="219"/>
      <c r="CO110" s="219"/>
      <c r="CP110" s="219"/>
      <c r="CQ110" s="219"/>
      <c r="CR110" s="219"/>
      <c r="CS110" s="219"/>
      <c r="CT110" s="219"/>
      <c r="CU110" s="219"/>
      <c r="CV110" s="219"/>
      <c r="CW110" s="219"/>
      <c r="CX110" s="219"/>
      <c r="CY110" s="219"/>
      <c r="CZ110" s="219"/>
      <c r="DA110" s="219"/>
      <c r="DB110" s="219"/>
      <c r="DC110" s="219"/>
      <c r="DD110" s="219"/>
      <c r="DE110" s="219"/>
      <c r="DF110" s="219"/>
      <c r="DG110" s="219"/>
      <c r="DH110" s="219"/>
      <c r="DI110" s="219"/>
      <c r="DJ110" s="219"/>
      <c r="DK110" s="219"/>
      <c r="DL110" s="219"/>
      <c r="DM110" s="219"/>
      <c r="DN110" s="219"/>
      <c r="DO110" s="219"/>
      <c r="DP110" s="219"/>
      <c r="DQ110" s="219"/>
      <c r="DR110" s="219"/>
      <c r="DS110" s="219"/>
      <c r="DT110" s="219"/>
      <c r="DU110" s="219"/>
      <c r="DV110" s="219"/>
      <c r="DW110" s="219"/>
      <c r="DX110" s="219"/>
      <c r="DY110" s="219"/>
      <c r="DZ110" s="219"/>
      <c r="EA110" s="219"/>
      <c r="EB110" s="219"/>
      <c r="EC110" s="219"/>
      <c r="ED110" s="219"/>
      <c r="EE110" s="219"/>
      <c r="EF110" s="219"/>
      <c r="EG110" s="219"/>
      <c r="EH110" s="219"/>
      <c r="EI110" s="219"/>
      <c r="EJ110" s="219"/>
      <c r="EK110" s="219"/>
      <c r="EL110" s="219"/>
      <c r="EM110" s="219"/>
      <c r="EN110" s="219"/>
      <c r="EO110" s="219"/>
      <c r="EP110" s="219"/>
      <c r="EQ110" s="219"/>
      <c r="ER110" s="219"/>
      <c r="ES110" s="219"/>
      <c r="ET110" s="219"/>
      <c r="EU110" s="219"/>
      <c r="EV110" s="219"/>
      <c r="EW110" s="219"/>
      <c r="EX110" s="219"/>
      <c r="EY110" s="219"/>
      <c r="EZ110" s="219"/>
      <c r="FA110" s="219"/>
      <c r="FB110" s="219"/>
      <c r="FC110" s="219"/>
      <c r="FD110" s="219"/>
      <c r="FE110" s="219"/>
      <c r="FF110" s="219"/>
      <c r="FG110" s="219"/>
      <c r="FH110" s="219"/>
      <c r="FI110" s="219"/>
      <c r="FJ110" s="219"/>
      <c r="FK110" s="219"/>
      <c r="FL110" s="219"/>
      <c r="FM110" s="219"/>
      <c r="FN110" s="219"/>
      <c r="FO110" s="219"/>
      <c r="FP110" s="219"/>
      <c r="FQ110" s="219"/>
      <c r="FR110" s="219"/>
      <c r="FS110" s="219"/>
      <c r="FT110" s="219"/>
      <c r="FU110" s="219"/>
      <c r="FV110" s="219"/>
      <c r="FW110" s="219"/>
      <c r="FX110" s="219"/>
      <c r="FY110" s="219"/>
      <c r="FZ110" s="219"/>
      <c r="GA110" s="219"/>
      <c r="GB110" s="219"/>
      <c r="GC110" s="219"/>
      <c r="GD110" s="219"/>
      <c r="GE110" s="219"/>
      <c r="GF110" s="219"/>
      <c r="GG110" s="219"/>
      <c r="GH110" s="219"/>
      <c r="GI110" s="219"/>
      <c r="GJ110" s="219"/>
      <c r="GK110" s="219"/>
      <c r="GL110" s="219"/>
      <c r="GM110" s="219"/>
      <c r="GN110" s="219"/>
      <c r="GO110" s="219"/>
      <c r="GP110" s="219"/>
      <c r="GQ110" s="219"/>
      <c r="GR110" s="219"/>
      <c r="GS110" s="219"/>
      <c r="GT110" s="219"/>
      <c r="GU110" s="219"/>
      <c r="GV110" s="219"/>
      <c r="GW110" s="219"/>
      <c r="GX110" s="219"/>
      <c r="GY110" s="219"/>
      <c r="GZ110" s="219"/>
      <c r="HA110" s="219"/>
      <c r="HB110" s="219"/>
      <c r="HC110" s="219"/>
      <c r="HD110" s="219"/>
      <c r="HE110" s="219"/>
      <c r="HF110" s="219"/>
      <c r="HG110" s="219"/>
      <c r="HH110" s="219"/>
      <c r="HI110" s="219"/>
      <c r="HJ110" s="219"/>
      <c r="HK110" s="219"/>
      <c r="HL110" s="219"/>
      <c r="HM110" s="219"/>
      <c r="HN110" s="219"/>
      <c r="HO110" s="219"/>
      <c r="HP110" s="219"/>
      <c r="HQ110" s="219"/>
      <c r="HR110" s="219"/>
      <c r="HS110" s="219"/>
      <c r="HT110" s="219"/>
      <c r="HU110" s="219"/>
      <c r="HV110" s="219"/>
      <c r="HW110" s="219"/>
      <c r="HX110" s="219"/>
      <c r="HY110" s="219"/>
      <c r="HZ110" s="219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  <c r="IW110" s="4"/>
      <c r="IX110" s="4"/>
      <c r="IY110" s="4"/>
      <c r="IZ110" s="4"/>
      <c r="JA110" s="4"/>
      <c r="JB110" s="4"/>
      <c r="JC110" s="4"/>
      <c r="JD110" s="4"/>
      <c r="JE110" s="4"/>
    </row>
    <row r="111" spans="1:265" s="78" customFormat="1">
      <c r="A111" s="76"/>
      <c r="B111" s="76"/>
      <c r="C111" s="76"/>
      <c r="D111" s="76"/>
      <c r="E111" s="76"/>
      <c r="F111" s="76"/>
      <c r="H111" s="79"/>
      <c r="I111" s="66"/>
      <c r="J111" s="80"/>
      <c r="K111" s="82"/>
      <c r="L111" s="82"/>
      <c r="M111" s="66"/>
      <c r="N111" s="82"/>
      <c r="O111" s="82"/>
      <c r="P111" s="104"/>
      <c r="Q111" s="104"/>
      <c r="R111" s="104"/>
      <c r="S111" s="82"/>
      <c r="T111" s="82"/>
      <c r="U111" s="82"/>
      <c r="V111" s="66"/>
      <c r="W111" s="82"/>
      <c r="X111" s="82"/>
      <c r="Y111" s="183"/>
      <c r="Z111" s="82"/>
      <c r="AA111" s="181"/>
      <c r="AB111" s="82"/>
      <c r="AC111" s="82"/>
      <c r="AD111" s="82"/>
      <c r="AE111" s="82"/>
      <c r="AF111" s="82"/>
      <c r="AG111" s="83"/>
      <c r="AH111" s="83"/>
      <c r="AI111" s="219"/>
      <c r="AJ111" s="219"/>
      <c r="AK111" s="219"/>
      <c r="AL111" s="66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219"/>
      <c r="AW111" s="219"/>
      <c r="AX111" s="219"/>
      <c r="AY111" s="219"/>
      <c r="AZ111" s="219"/>
      <c r="BA111" s="219"/>
      <c r="BB111" s="219"/>
      <c r="BC111" s="219"/>
      <c r="BD111" s="219"/>
      <c r="BE111" s="219"/>
      <c r="BF111" s="219"/>
      <c r="BG111" s="219"/>
      <c r="BH111" s="219"/>
      <c r="BI111" s="219"/>
      <c r="BJ111" s="219"/>
      <c r="BK111" s="219"/>
      <c r="BL111" s="219"/>
      <c r="BM111" s="219"/>
      <c r="BN111" s="219"/>
      <c r="BO111" s="219"/>
      <c r="BP111" s="219"/>
      <c r="BQ111" s="219"/>
      <c r="BR111" s="219"/>
      <c r="BS111" s="219"/>
      <c r="BT111" s="219"/>
      <c r="BU111" s="219"/>
      <c r="BV111" s="219"/>
      <c r="BW111" s="219"/>
      <c r="BX111" s="219"/>
      <c r="BY111" s="219"/>
      <c r="BZ111" s="219"/>
      <c r="CA111" s="219"/>
      <c r="CB111" s="219"/>
      <c r="CC111" s="219"/>
      <c r="CD111" s="219"/>
      <c r="CE111" s="219"/>
      <c r="CF111" s="219"/>
      <c r="CG111" s="219"/>
      <c r="CH111" s="219"/>
      <c r="CI111" s="219"/>
      <c r="CJ111" s="219"/>
      <c r="CK111" s="219"/>
      <c r="CL111" s="219"/>
      <c r="CM111" s="219"/>
      <c r="CN111" s="219"/>
      <c r="CO111" s="219"/>
      <c r="CP111" s="219"/>
      <c r="CQ111" s="219"/>
      <c r="CR111" s="219"/>
      <c r="CS111" s="219"/>
      <c r="CT111" s="219"/>
      <c r="CU111" s="219"/>
      <c r="CV111" s="219"/>
      <c r="CW111" s="219"/>
      <c r="CX111" s="219"/>
      <c r="CY111" s="219"/>
      <c r="CZ111" s="219"/>
      <c r="DA111" s="219"/>
      <c r="DB111" s="219"/>
      <c r="DC111" s="219"/>
      <c r="DD111" s="219"/>
      <c r="DE111" s="219"/>
      <c r="DF111" s="219"/>
      <c r="DG111" s="219"/>
      <c r="DH111" s="219"/>
      <c r="DI111" s="219"/>
      <c r="DJ111" s="219"/>
      <c r="DK111" s="219"/>
      <c r="DL111" s="219"/>
      <c r="DM111" s="219"/>
      <c r="DN111" s="219"/>
      <c r="DO111" s="219"/>
      <c r="DP111" s="219"/>
      <c r="DQ111" s="219"/>
      <c r="DR111" s="219"/>
      <c r="DS111" s="219"/>
      <c r="DT111" s="219"/>
      <c r="DU111" s="219"/>
      <c r="DV111" s="219"/>
      <c r="DW111" s="219"/>
      <c r="DX111" s="219"/>
      <c r="DY111" s="219"/>
      <c r="DZ111" s="219"/>
      <c r="EA111" s="219"/>
      <c r="EB111" s="219"/>
      <c r="EC111" s="219"/>
      <c r="ED111" s="219"/>
      <c r="EE111" s="219"/>
      <c r="EF111" s="219"/>
      <c r="EG111" s="219"/>
      <c r="EH111" s="219"/>
      <c r="EI111" s="219"/>
      <c r="EJ111" s="219"/>
      <c r="EK111" s="219"/>
      <c r="EL111" s="219"/>
      <c r="EM111" s="219"/>
      <c r="EN111" s="219"/>
      <c r="EO111" s="219"/>
      <c r="EP111" s="219"/>
      <c r="EQ111" s="219"/>
      <c r="ER111" s="219"/>
      <c r="ES111" s="219"/>
      <c r="ET111" s="219"/>
      <c r="EU111" s="219"/>
      <c r="EV111" s="219"/>
      <c r="EW111" s="219"/>
      <c r="EX111" s="219"/>
      <c r="EY111" s="219"/>
      <c r="EZ111" s="219"/>
      <c r="FA111" s="219"/>
      <c r="FB111" s="219"/>
      <c r="FC111" s="219"/>
      <c r="FD111" s="219"/>
      <c r="FE111" s="219"/>
      <c r="FF111" s="219"/>
      <c r="FG111" s="219"/>
      <c r="FH111" s="219"/>
      <c r="FI111" s="219"/>
      <c r="FJ111" s="219"/>
      <c r="FK111" s="219"/>
      <c r="FL111" s="219"/>
      <c r="FM111" s="219"/>
      <c r="FN111" s="219"/>
      <c r="FO111" s="219"/>
      <c r="FP111" s="219"/>
      <c r="FQ111" s="219"/>
      <c r="FR111" s="219"/>
      <c r="FS111" s="219"/>
      <c r="FT111" s="219"/>
      <c r="FU111" s="219"/>
      <c r="FV111" s="219"/>
      <c r="FW111" s="219"/>
      <c r="FX111" s="219"/>
      <c r="FY111" s="219"/>
      <c r="FZ111" s="219"/>
      <c r="GA111" s="219"/>
      <c r="GB111" s="219"/>
      <c r="GC111" s="219"/>
      <c r="GD111" s="219"/>
      <c r="GE111" s="219"/>
      <c r="GF111" s="219"/>
      <c r="GG111" s="219"/>
      <c r="GH111" s="219"/>
      <c r="GI111" s="219"/>
      <c r="GJ111" s="219"/>
      <c r="GK111" s="219"/>
      <c r="GL111" s="219"/>
      <c r="GM111" s="219"/>
      <c r="GN111" s="219"/>
      <c r="GO111" s="219"/>
      <c r="GP111" s="219"/>
      <c r="GQ111" s="219"/>
      <c r="GR111" s="219"/>
      <c r="GS111" s="219"/>
      <c r="GT111" s="219"/>
      <c r="GU111" s="219"/>
      <c r="GV111" s="219"/>
      <c r="GW111" s="219"/>
      <c r="GX111" s="219"/>
      <c r="GY111" s="219"/>
      <c r="GZ111" s="219"/>
      <c r="HA111" s="219"/>
      <c r="HB111" s="219"/>
      <c r="HC111" s="219"/>
      <c r="HD111" s="219"/>
      <c r="HE111" s="219"/>
      <c r="HF111" s="219"/>
      <c r="HG111" s="219"/>
      <c r="HH111" s="219"/>
      <c r="HI111" s="219"/>
      <c r="HJ111" s="219"/>
      <c r="HK111" s="219"/>
      <c r="HL111" s="219"/>
      <c r="HM111" s="219"/>
      <c r="HN111" s="219"/>
      <c r="HO111" s="219"/>
      <c r="HP111" s="219"/>
      <c r="HQ111" s="219"/>
      <c r="HR111" s="219"/>
      <c r="HS111" s="219"/>
      <c r="HT111" s="219"/>
      <c r="HU111" s="219"/>
      <c r="HV111" s="219"/>
      <c r="HW111" s="219"/>
      <c r="HX111" s="219"/>
      <c r="HY111" s="219"/>
      <c r="HZ111" s="219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  <c r="IW111" s="4"/>
      <c r="IX111" s="4"/>
      <c r="IY111" s="4"/>
      <c r="IZ111" s="4"/>
      <c r="JA111" s="4"/>
      <c r="JB111" s="4"/>
      <c r="JC111" s="4"/>
      <c r="JD111" s="4"/>
      <c r="JE111" s="4"/>
    </row>
    <row r="112" spans="1:265" s="78" customFormat="1">
      <c r="A112" s="76"/>
      <c r="B112" s="76"/>
      <c r="C112" s="76"/>
      <c r="D112" s="76"/>
      <c r="E112" s="76"/>
      <c r="F112" s="76"/>
      <c r="H112" s="79"/>
      <c r="I112" s="66"/>
      <c r="J112" s="80"/>
      <c r="K112" s="82"/>
      <c r="L112" s="82"/>
      <c r="M112" s="66"/>
      <c r="N112" s="82"/>
      <c r="O112" s="82"/>
      <c r="P112" s="104"/>
      <c r="Q112" s="104"/>
      <c r="R112" s="104"/>
      <c r="S112" s="82"/>
      <c r="T112" s="82"/>
      <c r="U112" s="82"/>
      <c r="V112" s="66"/>
      <c r="W112" s="82"/>
      <c r="X112" s="82"/>
      <c r="Y112" s="183"/>
      <c r="Z112" s="82"/>
      <c r="AA112" s="181"/>
      <c r="AB112" s="82"/>
      <c r="AC112" s="82"/>
      <c r="AD112" s="82"/>
      <c r="AE112" s="82"/>
      <c r="AF112" s="82"/>
      <c r="AG112" s="83"/>
      <c r="AH112" s="83"/>
      <c r="AI112" s="219"/>
      <c r="AJ112" s="219"/>
      <c r="AK112" s="219"/>
      <c r="AL112" s="66"/>
      <c r="AM112" s="219"/>
      <c r="AN112" s="219"/>
      <c r="AO112" s="219"/>
      <c r="AP112" s="219"/>
      <c r="AQ112" s="219"/>
      <c r="AR112" s="219"/>
      <c r="AS112" s="219"/>
      <c r="AT112" s="219"/>
      <c r="AU112" s="219"/>
      <c r="AV112" s="219"/>
      <c r="AW112" s="219"/>
      <c r="AX112" s="219"/>
      <c r="AY112" s="219"/>
      <c r="AZ112" s="219"/>
      <c r="BA112" s="219"/>
      <c r="BB112" s="219"/>
      <c r="BC112" s="219"/>
      <c r="BD112" s="219"/>
      <c r="BE112" s="219"/>
      <c r="BF112" s="219"/>
      <c r="BG112" s="219"/>
      <c r="BH112" s="219"/>
      <c r="BI112" s="219"/>
      <c r="BJ112" s="219"/>
      <c r="BK112" s="219"/>
      <c r="BL112" s="219"/>
      <c r="BM112" s="219"/>
      <c r="BN112" s="219"/>
      <c r="BO112" s="219"/>
      <c r="BP112" s="219"/>
      <c r="BQ112" s="219"/>
      <c r="BR112" s="219"/>
      <c r="BS112" s="219"/>
      <c r="BT112" s="219"/>
      <c r="BU112" s="219"/>
      <c r="BV112" s="219"/>
      <c r="BW112" s="219"/>
      <c r="BX112" s="219"/>
      <c r="BY112" s="219"/>
      <c r="BZ112" s="219"/>
      <c r="CA112" s="219"/>
      <c r="CB112" s="219"/>
      <c r="CC112" s="219"/>
      <c r="CD112" s="219"/>
      <c r="CE112" s="219"/>
      <c r="CF112" s="219"/>
      <c r="CG112" s="219"/>
      <c r="CH112" s="219"/>
      <c r="CI112" s="219"/>
      <c r="CJ112" s="219"/>
      <c r="CK112" s="219"/>
      <c r="CL112" s="219"/>
      <c r="CM112" s="219"/>
      <c r="CN112" s="219"/>
      <c r="CO112" s="219"/>
      <c r="CP112" s="219"/>
      <c r="CQ112" s="219"/>
      <c r="CR112" s="219"/>
      <c r="CS112" s="219"/>
      <c r="CT112" s="219"/>
      <c r="CU112" s="219"/>
      <c r="CV112" s="219"/>
      <c r="CW112" s="219"/>
      <c r="CX112" s="219"/>
      <c r="CY112" s="219"/>
      <c r="CZ112" s="219"/>
      <c r="DA112" s="219"/>
      <c r="DB112" s="219"/>
      <c r="DC112" s="219"/>
      <c r="DD112" s="219"/>
      <c r="DE112" s="219"/>
      <c r="DF112" s="219"/>
      <c r="DG112" s="219"/>
      <c r="DH112" s="219"/>
      <c r="DI112" s="219"/>
      <c r="DJ112" s="219"/>
      <c r="DK112" s="219"/>
      <c r="DL112" s="219"/>
      <c r="DM112" s="219"/>
      <c r="DN112" s="219"/>
      <c r="DO112" s="219"/>
      <c r="DP112" s="219"/>
      <c r="DQ112" s="219"/>
      <c r="DR112" s="219"/>
      <c r="DS112" s="219"/>
      <c r="DT112" s="219"/>
      <c r="DU112" s="219"/>
      <c r="DV112" s="219"/>
      <c r="DW112" s="219"/>
      <c r="DX112" s="219"/>
      <c r="DY112" s="219"/>
      <c r="DZ112" s="219"/>
      <c r="EA112" s="219"/>
      <c r="EB112" s="219"/>
      <c r="EC112" s="219"/>
      <c r="ED112" s="219"/>
      <c r="EE112" s="219"/>
      <c r="EF112" s="219"/>
      <c r="EG112" s="219"/>
      <c r="EH112" s="219"/>
      <c r="EI112" s="219"/>
      <c r="EJ112" s="219"/>
      <c r="EK112" s="219"/>
      <c r="EL112" s="219"/>
      <c r="EM112" s="219"/>
      <c r="EN112" s="219"/>
      <c r="EO112" s="219"/>
      <c r="EP112" s="219"/>
      <c r="EQ112" s="219"/>
      <c r="ER112" s="219"/>
      <c r="ES112" s="219"/>
      <c r="ET112" s="219"/>
      <c r="EU112" s="219"/>
      <c r="EV112" s="219"/>
      <c r="EW112" s="219"/>
      <c r="EX112" s="219"/>
      <c r="EY112" s="219"/>
      <c r="EZ112" s="219"/>
      <c r="FA112" s="219"/>
      <c r="FB112" s="219"/>
      <c r="FC112" s="219"/>
      <c r="FD112" s="219"/>
      <c r="FE112" s="219"/>
      <c r="FF112" s="219"/>
      <c r="FG112" s="219"/>
      <c r="FH112" s="219"/>
      <c r="FI112" s="219"/>
      <c r="FJ112" s="219"/>
      <c r="FK112" s="219"/>
      <c r="FL112" s="219"/>
      <c r="FM112" s="219"/>
      <c r="FN112" s="219"/>
      <c r="FO112" s="219"/>
      <c r="FP112" s="219"/>
      <c r="FQ112" s="219"/>
      <c r="FR112" s="219"/>
      <c r="FS112" s="219"/>
      <c r="FT112" s="219"/>
      <c r="FU112" s="219"/>
      <c r="FV112" s="219"/>
      <c r="FW112" s="219"/>
      <c r="FX112" s="219"/>
      <c r="FY112" s="219"/>
      <c r="FZ112" s="219"/>
      <c r="GA112" s="219"/>
      <c r="GB112" s="219"/>
      <c r="GC112" s="219"/>
      <c r="GD112" s="219"/>
      <c r="GE112" s="219"/>
      <c r="GF112" s="219"/>
      <c r="GG112" s="219"/>
      <c r="GH112" s="219"/>
      <c r="GI112" s="219"/>
      <c r="GJ112" s="219"/>
      <c r="GK112" s="219"/>
      <c r="GL112" s="219"/>
      <c r="GM112" s="219"/>
      <c r="GN112" s="219"/>
      <c r="GO112" s="219"/>
      <c r="GP112" s="219"/>
      <c r="GQ112" s="219"/>
      <c r="GR112" s="219"/>
      <c r="GS112" s="219"/>
      <c r="GT112" s="219"/>
      <c r="GU112" s="219"/>
      <c r="GV112" s="219"/>
      <c r="GW112" s="219"/>
      <c r="GX112" s="219"/>
      <c r="GY112" s="219"/>
      <c r="GZ112" s="219"/>
      <c r="HA112" s="219"/>
      <c r="HB112" s="219"/>
      <c r="HC112" s="219"/>
      <c r="HD112" s="219"/>
      <c r="HE112" s="219"/>
      <c r="HF112" s="219"/>
      <c r="HG112" s="219"/>
      <c r="HH112" s="219"/>
      <c r="HI112" s="219"/>
      <c r="HJ112" s="219"/>
      <c r="HK112" s="219"/>
      <c r="HL112" s="219"/>
      <c r="HM112" s="219"/>
      <c r="HN112" s="219"/>
      <c r="HO112" s="219"/>
      <c r="HP112" s="219"/>
      <c r="HQ112" s="219"/>
      <c r="HR112" s="219"/>
      <c r="HS112" s="219"/>
      <c r="HT112" s="219"/>
      <c r="HU112" s="219"/>
      <c r="HV112" s="219"/>
      <c r="HW112" s="219"/>
      <c r="HX112" s="219"/>
      <c r="HY112" s="219"/>
      <c r="HZ112" s="219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  <c r="IW112" s="4"/>
      <c r="IX112" s="4"/>
      <c r="IY112" s="4"/>
      <c r="IZ112" s="4"/>
      <c r="JA112" s="4"/>
      <c r="JB112" s="4"/>
      <c r="JC112" s="4"/>
      <c r="JD112" s="4"/>
      <c r="JE112" s="4"/>
    </row>
    <row r="113" spans="1:265" s="78" customFormat="1">
      <c r="A113" s="76"/>
      <c r="B113" s="76"/>
      <c r="C113" s="76"/>
      <c r="D113" s="76"/>
      <c r="E113" s="76"/>
      <c r="F113" s="76"/>
      <c r="H113" s="79"/>
      <c r="I113" s="66"/>
      <c r="J113" s="80"/>
      <c r="K113" s="82"/>
      <c r="L113" s="82"/>
      <c r="M113" s="66"/>
      <c r="N113" s="82"/>
      <c r="O113" s="82"/>
      <c r="P113" s="104"/>
      <c r="Q113" s="104"/>
      <c r="R113" s="104"/>
      <c r="S113" s="82"/>
      <c r="T113" s="82"/>
      <c r="U113" s="82"/>
      <c r="V113" s="66"/>
      <c r="W113" s="82"/>
      <c r="X113" s="82"/>
      <c r="Y113" s="183"/>
      <c r="Z113" s="82"/>
      <c r="AA113" s="181"/>
      <c r="AB113" s="82"/>
      <c r="AC113" s="82"/>
      <c r="AD113" s="82"/>
      <c r="AE113" s="82"/>
      <c r="AF113" s="82"/>
      <c r="AG113" s="83"/>
      <c r="AH113" s="83"/>
      <c r="AI113" s="219"/>
      <c r="AJ113" s="219"/>
      <c r="AK113" s="219"/>
      <c r="AL113" s="66"/>
      <c r="AM113" s="219"/>
      <c r="AN113" s="219"/>
      <c r="AO113" s="219"/>
      <c r="AP113" s="219"/>
      <c r="AQ113" s="219"/>
      <c r="AR113" s="219"/>
      <c r="AS113" s="219"/>
      <c r="AT113" s="219"/>
      <c r="AU113" s="219"/>
      <c r="AV113" s="219"/>
      <c r="AW113" s="219"/>
      <c r="AX113" s="219"/>
      <c r="AY113" s="219"/>
      <c r="AZ113" s="219"/>
      <c r="BA113" s="219"/>
      <c r="BB113" s="219"/>
      <c r="BC113" s="219"/>
      <c r="BD113" s="219"/>
      <c r="BE113" s="219"/>
      <c r="BF113" s="219"/>
      <c r="BG113" s="219"/>
      <c r="BH113" s="219"/>
      <c r="BI113" s="219"/>
      <c r="BJ113" s="219"/>
      <c r="BK113" s="219"/>
      <c r="BL113" s="219"/>
      <c r="BM113" s="219"/>
      <c r="BN113" s="219"/>
      <c r="BO113" s="219"/>
      <c r="BP113" s="219"/>
      <c r="BQ113" s="219"/>
      <c r="BR113" s="219"/>
      <c r="BS113" s="219"/>
      <c r="BT113" s="219"/>
      <c r="BU113" s="219"/>
      <c r="BV113" s="219"/>
      <c r="BW113" s="219"/>
      <c r="BX113" s="219"/>
      <c r="BY113" s="219"/>
      <c r="BZ113" s="219"/>
      <c r="CA113" s="219"/>
      <c r="CB113" s="219"/>
      <c r="CC113" s="219"/>
      <c r="CD113" s="219"/>
      <c r="CE113" s="219"/>
      <c r="CF113" s="219"/>
      <c r="CG113" s="219"/>
      <c r="CH113" s="219"/>
      <c r="CI113" s="219"/>
      <c r="CJ113" s="219"/>
      <c r="CK113" s="219"/>
      <c r="CL113" s="219"/>
      <c r="CM113" s="219"/>
      <c r="CN113" s="219"/>
      <c r="CO113" s="219"/>
      <c r="CP113" s="219"/>
      <c r="CQ113" s="219"/>
      <c r="CR113" s="219"/>
      <c r="CS113" s="219"/>
      <c r="CT113" s="219"/>
      <c r="CU113" s="219"/>
      <c r="CV113" s="219"/>
      <c r="CW113" s="219"/>
      <c r="CX113" s="219"/>
      <c r="CY113" s="219"/>
      <c r="CZ113" s="219"/>
      <c r="DA113" s="219"/>
      <c r="DB113" s="219"/>
      <c r="DC113" s="219"/>
      <c r="DD113" s="219"/>
      <c r="DE113" s="219"/>
      <c r="DF113" s="219"/>
      <c r="DG113" s="219"/>
      <c r="DH113" s="219"/>
      <c r="DI113" s="219"/>
      <c r="DJ113" s="219"/>
      <c r="DK113" s="219"/>
      <c r="DL113" s="219"/>
      <c r="DM113" s="219"/>
      <c r="DN113" s="219"/>
      <c r="DO113" s="219"/>
      <c r="DP113" s="219"/>
      <c r="DQ113" s="219"/>
      <c r="DR113" s="219"/>
      <c r="DS113" s="219"/>
      <c r="DT113" s="219"/>
      <c r="DU113" s="219"/>
      <c r="DV113" s="219"/>
      <c r="DW113" s="219"/>
      <c r="DX113" s="219"/>
      <c r="DY113" s="219"/>
      <c r="DZ113" s="219"/>
      <c r="EA113" s="219"/>
      <c r="EB113" s="219"/>
      <c r="EC113" s="219"/>
      <c r="ED113" s="219"/>
      <c r="EE113" s="219"/>
      <c r="EF113" s="219"/>
      <c r="EG113" s="219"/>
      <c r="EH113" s="219"/>
      <c r="EI113" s="219"/>
      <c r="EJ113" s="219"/>
      <c r="EK113" s="219"/>
      <c r="EL113" s="219"/>
      <c r="EM113" s="219"/>
      <c r="EN113" s="219"/>
      <c r="EO113" s="219"/>
      <c r="EP113" s="219"/>
      <c r="EQ113" s="219"/>
      <c r="ER113" s="219"/>
      <c r="ES113" s="219"/>
      <c r="ET113" s="219"/>
      <c r="EU113" s="219"/>
      <c r="EV113" s="219"/>
      <c r="EW113" s="219"/>
      <c r="EX113" s="219"/>
      <c r="EY113" s="219"/>
      <c r="EZ113" s="219"/>
      <c r="FA113" s="219"/>
      <c r="FB113" s="219"/>
      <c r="FC113" s="219"/>
      <c r="FD113" s="219"/>
      <c r="FE113" s="219"/>
      <c r="FF113" s="219"/>
      <c r="FG113" s="219"/>
      <c r="FH113" s="219"/>
      <c r="FI113" s="219"/>
      <c r="FJ113" s="219"/>
      <c r="FK113" s="219"/>
      <c r="FL113" s="219"/>
      <c r="FM113" s="219"/>
      <c r="FN113" s="219"/>
      <c r="FO113" s="219"/>
      <c r="FP113" s="219"/>
      <c r="FQ113" s="219"/>
      <c r="FR113" s="219"/>
      <c r="FS113" s="219"/>
      <c r="FT113" s="219"/>
      <c r="FU113" s="219"/>
      <c r="FV113" s="219"/>
      <c r="FW113" s="219"/>
      <c r="FX113" s="219"/>
      <c r="FY113" s="219"/>
      <c r="FZ113" s="219"/>
      <c r="GA113" s="219"/>
      <c r="GB113" s="219"/>
      <c r="GC113" s="219"/>
      <c r="GD113" s="219"/>
      <c r="GE113" s="219"/>
      <c r="GF113" s="219"/>
      <c r="GG113" s="219"/>
      <c r="GH113" s="219"/>
      <c r="GI113" s="219"/>
      <c r="GJ113" s="219"/>
      <c r="GK113" s="219"/>
      <c r="GL113" s="219"/>
      <c r="GM113" s="219"/>
      <c r="GN113" s="219"/>
      <c r="GO113" s="219"/>
      <c r="GP113" s="219"/>
      <c r="GQ113" s="219"/>
      <c r="GR113" s="219"/>
      <c r="GS113" s="219"/>
      <c r="GT113" s="219"/>
      <c r="GU113" s="219"/>
      <c r="GV113" s="219"/>
      <c r="GW113" s="219"/>
      <c r="GX113" s="219"/>
      <c r="GY113" s="219"/>
      <c r="GZ113" s="219"/>
      <c r="HA113" s="219"/>
      <c r="HB113" s="219"/>
      <c r="HC113" s="219"/>
      <c r="HD113" s="219"/>
      <c r="HE113" s="219"/>
      <c r="HF113" s="219"/>
      <c r="HG113" s="219"/>
      <c r="HH113" s="219"/>
      <c r="HI113" s="219"/>
      <c r="HJ113" s="219"/>
      <c r="HK113" s="219"/>
      <c r="HL113" s="219"/>
      <c r="HM113" s="219"/>
      <c r="HN113" s="219"/>
      <c r="HO113" s="219"/>
      <c r="HP113" s="219"/>
      <c r="HQ113" s="219"/>
      <c r="HR113" s="219"/>
      <c r="HS113" s="219"/>
      <c r="HT113" s="219"/>
      <c r="HU113" s="219"/>
      <c r="HV113" s="219"/>
      <c r="HW113" s="219"/>
      <c r="HX113" s="219"/>
      <c r="HY113" s="219"/>
      <c r="HZ113" s="219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  <c r="IW113" s="4"/>
      <c r="IX113" s="4"/>
      <c r="IY113" s="4"/>
      <c r="IZ113" s="4"/>
      <c r="JA113" s="4"/>
      <c r="JB113" s="4"/>
      <c r="JC113" s="4"/>
      <c r="JD113" s="4"/>
      <c r="JE113" s="4"/>
    </row>
    <row r="114" spans="1:265" s="78" customFormat="1">
      <c r="A114" s="76"/>
      <c r="B114" s="76"/>
      <c r="C114" s="76"/>
      <c r="D114" s="76"/>
      <c r="E114" s="76"/>
      <c r="F114" s="76"/>
      <c r="H114" s="79"/>
      <c r="I114" s="66"/>
      <c r="J114" s="80"/>
      <c r="K114" s="82"/>
      <c r="L114" s="82"/>
      <c r="M114" s="66"/>
      <c r="N114" s="82"/>
      <c r="O114" s="82"/>
      <c r="P114" s="104"/>
      <c r="Q114" s="104"/>
      <c r="R114" s="104"/>
      <c r="S114" s="82"/>
      <c r="T114" s="82"/>
      <c r="U114" s="82"/>
      <c r="V114" s="66"/>
      <c r="W114" s="82"/>
      <c r="X114" s="82"/>
      <c r="Y114" s="183"/>
      <c r="Z114" s="82"/>
      <c r="AA114" s="181"/>
      <c r="AB114" s="82"/>
      <c r="AC114" s="82"/>
      <c r="AD114" s="82"/>
      <c r="AE114" s="82"/>
      <c r="AF114" s="82"/>
      <c r="AG114" s="83"/>
      <c r="AH114" s="83"/>
      <c r="AI114" s="219"/>
      <c r="AJ114" s="219"/>
      <c r="AK114" s="219"/>
      <c r="AL114" s="66"/>
      <c r="AM114" s="219"/>
      <c r="AN114" s="219"/>
      <c r="AO114" s="219"/>
      <c r="AP114" s="219"/>
      <c r="AQ114" s="219"/>
      <c r="AR114" s="219"/>
      <c r="AS114" s="219"/>
      <c r="AT114" s="219"/>
      <c r="AU114" s="219"/>
      <c r="AV114" s="219"/>
      <c r="AW114" s="219"/>
      <c r="AX114" s="219"/>
      <c r="AY114" s="219"/>
      <c r="AZ114" s="219"/>
      <c r="BA114" s="219"/>
      <c r="BB114" s="219"/>
      <c r="BC114" s="219"/>
      <c r="BD114" s="219"/>
      <c r="BE114" s="219"/>
      <c r="BF114" s="219"/>
      <c r="BG114" s="219"/>
      <c r="BH114" s="219"/>
      <c r="BI114" s="219"/>
      <c r="BJ114" s="219"/>
      <c r="BK114" s="219"/>
      <c r="BL114" s="219"/>
      <c r="BM114" s="219"/>
      <c r="BN114" s="219"/>
      <c r="BO114" s="219"/>
      <c r="BP114" s="219"/>
      <c r="BQ114" s="219"/>
      <c r="BR114" s="219"/>
      <c r="BS114" s="219"/>
      <c r="BT114" s="219"/>
      <c r="BU114" s="219"/>
      <c r="BV114" s="219"/>
      <c r="BW114" s="219"/>
      <c r="BX114" s="219"/>
      <c r="BY114" s="219"/>
      <c r="BZ114" s="219"/>
      <c r="CA114" s="219"/>
      <c r="CB114" s="219"/>
      <c r="CC114" s="219"/>
      <c r="CD114" s="219"/>
      <c r="CE114" s="219"/>
      <c r="CF114" s="219"/>
      <c r="CG114" s="219"/>
      <c r="CH114" s="219"/>
      <c r="CI114" s="219"/>
      <c r="CJ114" s="219"/>
      <c r="CK114" s="219"/>
      <c r="CL114" s="219"/>
      <c r="CM114" s="219"/>
      <c r="CN114" s="219"/>
      <c r="CO114" s="219"/>
      <c r="CP114" s="219"/>
      <c r="CQ114" s="219"/>
      <c r="CR114" s="219"/>
      <c r="CS114" s="219"/>
      <c r="CT114" s="219"/>
      <c r="CU114" s="219"/>
      <c r="CV114" s="219"/>
      <c r="CW114" s="219"/>
      <c r="CX114" s="219"/>
      <c r="CY114" s="219"/>
      <c r="CZ114" s="219"/>
      <c r="DA114" s="219"/>
      <c r="DB114" s="219"/>
      <c r="DC114" s="219"/>
      <c r="DD114" s="219"/>
      <c r="DE114" s="219"/>
      <c r="DF114" s="219"/>
      <c r="DG114" s="219"/>
      <c r="DH114" s="219"/>
      <c r="DI114" s="219"/>
      <c r="DJ114" s="219"/>
      <c r="DK114" s="219"/>
      <c r="DL114" s="219"/>
      <c r="DM114" s="219"/>
      <c r="DN114" s="219"/>
      <c r="DO114" s="219"/>
      <c r="DP114" s="219"/>
      <c r="DQ114" s="219"/>
      <c r="DR114" s="219"/>
      <c r="DS114" s="219"/>
      <c r="DT114" s="219"/>
      <c r="DU114" s="219"/>
      <c r="DV114" s="219"/>
      <c r="DW114" s="219"/>
      <c r="DX114" s="219"/>
      <c r="DY114" s="219"/>
      <c r="DZ114" s="219"/>
      <c r="EA114" s="219"/>
      <c r="EB114" s="219"/>
      <c r="EC114" s="219"/>
      <c r="ED114" s="219"/>
      <c r="EE114" s="219"/>
      <c r="EF114" s="219"/>
      <c r="EG114" s="219"/>
      <c r="EH114" s="219"/>
      <c r="EI114" s="219"/>
      <c r="EJ114" s="219"/>
      <c r="EK114" s="219"/>
      <c r="EL114" s="219"/>
      <c r="EM114" s="219"/>
      <c r="EN114" s="219"/>
      <c r="EO114" s="219"/>
      <c r="EP114" s="219"/>
      <c r="EQ114" s="219"/>
      <c r="ER114" s="219"/>
      <c r="ES114" s="219"/>
      <c r="ET114" s="219"/>
      <c r="EU114" s="219"/>
      <c r="EV114" s="219"/>
      <c r="EW114" s="219"/>
      <c r="EX114" s="219"/>
      <c r="EY114" s="219"/>
      <c r="EZ114" s="219"/>
      <c r="FA114" s="219"/>
      <c r="FB114" s="219"/>
      <c r="FC114" s="219"/>
      <c r="FD114" s="219"/>
      <c r="FE114" s="219"/>
      <c r="FF114" s="219"/>
      <c r="FG114" s="219"/>
      <c r="FH114" s="219"/>
      <c r="FI114" s="219"/>
      <c r="FJ114" s="219"/>
      <c r="FK114" s="219"/>
      <c r="FL114" s="219"/>
      <c r="FM114" s="219"/>
      <c r="FN114" s="219"/>
      <c r="FO114" s="219"/>
      <c r="FP114" s="219"/>
      <c r="FQ114" s="219"/>
      <c r="FR114" s="219"/>
      <c r="FS114" s="219"/>
      <c r="FT114" s="219"/>
      <c r="FU114" s="219"/>
      <c r="FV114" s="219"/>
      <c r="FW114" s="219"/>
      <c r="FX114" s="219"/>
      <c r="FY114" s="219"/>
      <c r="FZ114" s="219"/>
      <c r="GA114" s="219"/>
      <c r="GB114" s="219"/>
      <c r="GC114" s="219"/>
      <c r="GD114" s="219"/>
      <c r="GE114" s="219"/>
      <c r="GF114" s="219"/>
      <c r="GG114" s="219"/>
      <c r="GH114" s="219"/>
      <c r="GI114" s="219"/>
      <c r="GJ114" s="219"/>
      <c r="GK114" s="219"/>
      <c r="GL114" s="219"/>
      <c r="GM114" s="219"/>
      <c r="GN114" s="219"/>
      <c r="GO114" s="219"/>
      <c r="GP114" s="219"/>
      <c r="GQ114" s="219"/>
      <c r="GR114" s="219"/>
      <c r="GS114" s="219"/>
      <c r="GT114" s="219"/>
      <c r="GU114" s="219"/>
      <c r="GV114" s="219"/>
      <c r="GW114" s="219"/>
      <c r="GX114" s="219"/>
      <c r="GY114" s="219"/>
      <c r="GZ114" s="219"/>
      <c r="HA114" s="219"/>
      <c r="HB114" s="219"/>
      <c r="HC114" s="219"/>
      <c r="HD114" s="219"/>
      <c r="HE114" s="219"/>
      <c r="HF114" s="219"/>
      <c r="HG114" s="219"/>
      <c r="HH114" s="219"/>
      <c r="HI114" s="219"/>
      <c r="HJ114" s="219"/>
      <c r="HK114" s="219"/>
      <c r="HL114" s="219"/>
      <c r="HM114" s="219"/>
      <c r="HN114" s="219"/>
      <c r="HO114" s="219"/>
      <c r="HP114" s="219"/>
      <c r="HQ114" s="219"/>
      <c r="HR114" s="219"/>
      <c r="HS114" s="219"/>
      <c r="HT114" s="219"/>
      <c r="HU114" s="219"/>
      <c r="HV114" s="219"/>
      <c r="HW114" s="219"/>
      <c r="HX114" s="219"/>
      <c r="HY114" s="219"/>
      <c r="HZ114" s="219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</row>
    <row r="115" spans="1:265" s="78" customFormat="1">
      <c r="A115" s="76"/>
      <c r="B115" s="76"/>
      <c r="C115" s="76"/>
      <c r="D115" s="76"/>
      <c r="E115" s="76"/>
      <c r="F115" s="76"/>
      <c r="H115" s="79"/>
      <c r="I115" s="66"/>
      <c r="J115" s="80"/>
      <c r="K115" s="82"/>
      <c r="L115" s="82"/>
      <c r="M115" s="66"/>
      <c r="N115" s="82"/>
      <c r="O115" s="82"/>
      <c r="P115" s="104"/>
      <c r="Q115" s="104"/>
      <c r="R115" s="104"/>
      <c r="S115" s="82"/>
      <c r="T115" s="82"/>
      <c r="U115" s="82"/>
      <c r="V115" s="66"/>
      <c r="W115" s="82"/>
      <c r="X115" s="82"/>
      <c r="Y115" s="183"/>
      <c r="Z115" s="82"/>
      <c r="AA115" s="181"/>
      <c r="AB115" s="82"/>
      <c r="AC115" s="82"/>
      <c r="AD115" s="82"/>
      <c r="AE115" s="82"/>
      <c r="AF115" s="82"/>
      <c r="AG115" s="83"/>
      <c r="AH115" s="83"/>
      <c r="AI115" s="219"/>
      <c r="AJ115" s="219"/>
      <c r="AK115" s="219"/>
      <c r="AL115" s="66"/>
      <c r="AM115" s="219"/>
      <c r="AN115" s="219"/>
      <c r="AO115" s="219"/>
      <c r="AP115" s="219"/>
      <c r="AQ115" s="219"/>
      <c r="AR115" s="219"/>
      <c r="AS115" s="219"/>
      <c r="AT115" s="219"/>
      <c r="AU115" s="219"/>
      <c r="AV115" s="219"/>
      <c r="AW115" s="219"/>
      <c r="AX115" s="219"/>
      <c r="AY115" s="219"/>
      <c r="AZ115" s="219"/>
      <c r="BA115" s="219"/>
      <c r="BB115" s="219"/>
      <c r="BC115" s="219"/>
      <c r="BD115" s="219"/>
      <c r="BE115" s="219"/>
      <c r="BF115" s="219"/>
      <c r="BG115" s="219"/>
      <c r="BH115" s="219"/>
      <c r="BI115" s="219"/>
      <c r="BJ115" s="219"/>
      <c r="BK115" s="219"/>
      <c r="BL115" s="219"/>
      <c r="BM115" s="219"/>
      <c r="BN115" s="219"/>
      <c r="BO115" s="219"/>
      <c r="BP115" s="219"/>
      <c r="BQ115" s="219"/>
      <c r="BR115" s="219"/>
      <c r="BS115" s="219"/>
      <c r="BT115" s="219"/>
      <c r="BU115" s="219"/>
      <c r="BV115" s="219"/>
      <c r="BW115" s="219"/>
      <c r="BX115" s="219"/>
      <c r="BY115" s="219"/>
      <c r="BZ115" s="219"/>
      <c r="CA115" s="219"/>
      <c r="CB115" s="219"/>
      <c r="CC115" s="219"/>
      <c r="CD115" s="219"/>
      <c r="CE115" s="219"/>
      <c r="CF115" s="219"/>
      <c r="CG115" s="219"/>
      <c r="CH115" s="219"/>
      <c r="CI115" s="219"/>
      <c r="CJ115" s="219"/>
      <c r="CK115" s="219"/>
      <c r="CL115" s="219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19"/>
      <c r="DE115" s="219"/>
      <c r="DF115" s="219"/>
      <c r="DG115" s="219"/>
      <c r="DH115" s="219"/>
      <c r="DI115" s="219"/>
      <c r="DJ115" s="219"/>
      <c r="DK115" s="219"/>
      <c r="DL115" s="219"/>
      <c r="DM115" s="219"/>
      <c r="DN115" s="219"/>
      <c r="DO115" s="219"/>
      <c r="DP115" s="219"/>
      <c r="DQ115" s="219"/>
      <c r="DR115" s="219"/>
      <c r="DS115" s="219"/>
      <c r="DT115" s="219"/>
      <c r="DU115" s="219"/>
      <c r="DV115" s="219"/>
      <c r="DW115" s="219"/>
      <c r="DX115" s="219"/>
      <c r="DY115" s="219"/>
      <c r="DZ115" s="219"/>
      <c r="EA115" s="219"/>
      <c r="EB115" s="219"/>
      <c r="EC115" s="219"/>
      <c r="ED115" s="219"/>
      <c r="EE115" s="219"/>
      <c r="EF115" s="219"/>
      <c r="EG115" s="219"/>
      <c r="EH115" s="219"/>
      <c r="EI115" s="219"/>
      <c r="EJ115" s="219"/>
      <c r="EK115" s="219"/>
      <c r="EL115" s="219"/>
      <c r="EM115" s="219"/>
      <c r="EN115" s="219"/>
      <c r="EO115" s="219"/>
      <c r="EP115" s="219"/>
      <c r="EQ115" s="219"/>
      <c r="ER115" s="219"/>
      <c r="ES115" s="219"/>
      <c r="ET115" s="219"/>
      <c r="EU115" s="219"/>
      <c r="EV115" s="219"/>
      <c r="EW115" s="219"/>
      <c r="EX115" s="219"/>
      <c r="EY115" s="219"/>
      <c r="EZ115" s="219"/>
      <c r="FA115" s="219"/>
      <c r="FB115" s="219"/>
      <c r="FC115" s="219"/>
      <c r="FD115" s="219"/>
      <c r="FE115" s="219"/>
      <c r="FF115" s="219"/>
      <c r="FG115" s="219"/>
      <c r="FH115" s="219"/>
      <c r="FI115" s="219"/>
      <c r="FJ115" s="219"/>
      <c r="FK115" s="219"/>
      <c r="FL115" s="219"/>
      <c r="FM115" s="219"/>
      <c r="FN115" s="219"/>
      <c r="FO115" s="219"/>
      <c r="FP115" s="219"/>
      <c r="FQ115" s="219"/>
      <c r="FR115" s="219"/>
      <c r="FS115" s="219"/>
      <c r="FT115" s="219"/>
      <c r="FU115" s="219"/>
      <c r="FV115" s="219"/>
      <c r="FW115" s="219"/>
      <c r="FX115" s="219"/>
      <c r="FY115" s="219"/>
      <c r="FZ115" s="219"/>
      <c r="GA115" s="219"/>
      <c r="GB115" s="219"/>
      <c r="GC115" s="219"/>
      <c r="GD115" s="219"/>
      <c r="GE115" s="219"/>
      <c r="GF115" s="219"/>
      <c r="GG115" s="219"/>
      <c r="GH115" s="219"/>
      <c r="GI115" s="219"/>
      <c r="GJ115" s="219"/>
      <c r="GK115" s="219"/>
      <c r="GL115" s="219"/>
      <c r="GM115" s="219"/>
      <c r="GN115" s="219"/>
      <c r="GO115" s="219"/>
      <c r="GP115" s="219"/>
      <c r="GQ115" s="219"/>
      <c r="GR115" s="219"/>
      <c r="GS115" s="219"/>
      <c r="GT115" s="219"/>
      <c r="GU115" s="219"/>
      <c r="GV115" s="219"/>
      <c r="GW115" s="219"/>
      <c r="GX115" s="219"/>
      <c r="GY115" s="219"/>
      <c r="GZ115" s="219"/>
      <c r="HA115" s="219"/>
      <c r="HB115" s="219"/>
      <c r="HC115" s="219"/>
      <c r="HD115" s="219"/>
      <c r="HE115" s="219"/>
      <c r="HF115" s="219"/>
      <c r="HG115" s="219"/>
      <c r="HH115" s="219"/>
      <c r="HI115" s="219"/>
      <c r="HJ115" s="219"/>
      <c r="HK115" s="219"/>
      <c r="HL115" s="219"/>
      <c r="HM115" s="219"/>
      <c r="HN115" s="219"/>
      <c r="HO115" s="219"/>
      <c r="HP115" s="219"/>
      <c r="HQ115" s="219"/>
      <c r="HR115" s="219"/>
      <c r="HS115" s="219"/>
      <c r="HT115" s="219"/>
      <c r="HU115" s="219"/>
      <c r="HV115" s="219"/>
      <c r="HW115" s="219"/>
      <c r="HX115" s="219"/>
      <c r="HY115" s="219"/>
      <c r="HZ115" s="219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  <c r="IW115" s="4"/>
      <c r="IX115" s="4"/>
      <c r="IY115" s="4"/>
      <c r="IZ115" s="4"/>
      <c r="JA115" s="4"/>
      <c r="JB115" s="4"/>
      <c r="JC115" s="4"/>
      <c r="JD115" s="4"/>
      <c r="JE115" s="4"/>
    </row>
    <row r="116" spans="1:265" s="78" customFormat="1">
      <c r="A116" s="76"/>
      <c r="B116" s="76"/>
      <c r="C116" s="76"/>
      <c r="D116" s="76"/>
      <c r="E116" s="76"/>
      <c r="F116" s="76"/>
      <c r="H116" s="79"/>
      <c r="I116" s="66"/>
      <c r="J116" s="80"/>
      <c r="K116" s="82"/>
      <c r="L116" s="82"/>
      <c r="M116" s="66"/>
      <c r="N116" s="82"/>
      <c r="O116" s="82"/>
      <c r="P116" s="104"/>
      <c r="Q116" s="104"/>
      <c r="R116" s="104"/>
      <c r="S116" s="82"/>
      <c r="T116" s="82"/>
      <c r="U116" s="82"/>
      <c r="V116" s="66"/>
      <c r="W116" s="82"/>
      <c r="X116" s="82"/>
      <c r="Y116" s="183"/>
      <c r="Z116" s="82"/>
      <c r="AA116" s="181"/>
      <c r="AB116" s="82"/>
      <c r="AC116" s="82"/>
      <c r="AD116" s="82"/>
      <c r="AE116" s="82"/>
      <c r="AF116" s="82"/>
      <c r="AG116" s="83"/>
      <c r="AH116" s="83"/>
      <c r="AI116" s="219"/>
      <c r="AJ116" s="219"/>
      <c r="AK116" s="219"/>
      <c r="AL116" s="66"/>
      <c r="AM116" s="219"/>
      <c r="AN116" s="219"/>
      <c r="AO116" s="219"/>
      <c r="AP116" s="219"/>
      <c r="AQ116" s="219"/>
      <c r="AR116" s="219"/>
      <c r="AS116" s="219"/>
      <c r="AT116" s="219"/>
      <c r="AU116" s="219"/>
      <c r="AV116" s="219"/>
      <c r="AW116" s="219"/>
      <c r="AX116" s="219"/>
      <c r="AY116" s="219"/>
      <c r="AZ116" s="219"/>
      <c r="BA116" s="219"/>
      <c r="BB116" s="219"/>
      <c r="BC116" s="219"/>
      <c r="BD116" s="219"/>
      <c r="BE116" s="219"/>
      <c r="BF116" s="219"/>
      <c r="BG116" s="219"/>
      <c r="BH116" s="219"/>
      <c r="BI116" s="219"/>
      <c r="BJ116" s="219"/>
      <c r="BK116" s="219"/>
      <c r="BL116" s="219"/>
      <c r="BM116" s="219"/>
      <c r="BN116" s="219"/>
      <c r="BO116" s="219"/>
      <c r="BP116" s="219"/>
      <c r="BQ116" s="219"/>
      <c r="BR116" s="219"/>
      <c r="BS116" s="219"/>
      <c r="BT116" s="219"/>
      <c r="BU116" s="219"/>
      <c r="BV116" s="219"/>
      <c r="BW116" s="219"/>
      <c r="BX116" s="219"/>
      <c r="BY116" s="219"/>
      <c r="BZ116" s="219"/>
      <c r="CA116" s="219"/>
      <c r="CB116" s="219"/>
      <c r="CC116" s="219"/>
      <c r="CD116" s="219"/>
      <c r="CE116" s="219"/>
      <c r="CF116" s="219"/>
      <c r="CG116" s="219"/>
      <c r="CH116" s="219"/>
      <c r="CI116" s="219"/>
      <c r="CJ116" s="219"/>
      <c r="CK116" s="219"/>
      <c r="CL116" s="219"/>
      <c r="CM116" s="219"/>
      <c r="CN116" s="219"/>
      <c r="CO116" s="219"/>
      <c r="CP116" s="219"/>
      <c r="CQ116" s="219"/>
      <c r="CR116" s="219"/>
      <c r="CS116" s="219"/>
      <c r="CT116" s="219"/>
      <c r="CU116" s="219"/>
      <c r="CV116" s="219"/>
      <c r="CW116" s="219"/>
      <c r="CX116" s="219"/>
      <c r="CY116" s="219"/>
      <c r="CZ116" s="219"/>
      <c r="DA116" s="219"/>
      <c r="DB116" s="219"/>
      <c r="DC116" s="219"/>
      <c r="DD116" s="219"/>
      <c r="DE116" s="219"/>
      <c r="DF116" s="219"/>
      <c r="DG116" s="219"/>
      <c r="DH116" s="219"/>
      <c r="DI116" s="219"/>
      <c r="DJ116" s="219"/>
      <c r="DK116" s="219"/>
      <c r="DL116" s="219"/>
      <c r="DM116" s="219"/>
      <c r="DN116" s="219"/>
      <c r="DO116" s="219"/>
      <c r="DP116" s="219"/>
      <c r="DQ116" s="219"/>
      <c r="DR116" s="219"/>
      <c r="DS116" s="219"/>
      <c r="DT116" s="219"/>
      <c r="DU116" s="219"/>
      <c r="DV116" s="219"/>
      <c r="DW116" s="219"/>
      <c r="DX116" s="219"/>
      <c r="DY116" s="219"/>
      <c r="DZ116" s="219"/>
      <c r="EA116" s="219"/>
      <c r="EB116" s="219"/>
      <c r="EC116" s="219"/>
      <c r="ED116" s="219"/>
      <c r="EE116" s="219"/>
      <c r="EF116" s="219"/>
      <c r="EG116" s="219"/>
      <c r="EH116" s="219"/>
      <c r="EI116" s="219"/>
      <c r="EJ116" s="219"/>
      <c r="EK116" s="219"/>
      <c r="EL116" s="219"/>
      <c r="EM116" s="219"/>
      <c r="EN116" s="219"/>
      <c r="EO116" s="219"/>
      <c r="EP116" s="219"/>
      <c r="EQ116" s="219"/>
      <c r="ER116" s="219"/>
      <c r="ES116" s="219"/>
      <c r="ET116" s="219"/>
      <c r="EU116" s="219"/>
      <c r="EV116" s="219"/>
      <c r="EW116" s="219"/>
      <c r="EX116" s="219"/>
      <c r="EY116" s="219"/>
      <c r="EZ116" s="219"/>
      <c r="FA116" s="219"/>
      <c r="FB116" s="219"/>
      <c r="FC116" s="219"/>
      <c r="FD116" s="219"/>
      <c r="FE116" s="219"/>
      <c r="FF116" s="219"/>
      <c r="FG116" s="219"/>
      <c r="FH116" s="219"/>
      <c r="FI116" s="219"/>
      <c r="FJ116" s="219"/>
      <c r="FK116" s="219"/>
      <c r="FL116" s="219"/>
      <c r="FM116" s="219"/>
      <c r="FN116" s="219"/>
      <c r="FO116" s="219"/>
      <c r="FP116" s="219"/>
      <c r="FQ116" s="219"/>
      <c r="FR116" s="219"/>
      <c r="FS116" s="219"/>
      <c r="FT116" s="219"/>
      <c r="FU116" s="219"/>
      <c r="FV116" s="219"/>
      <c r="FW116" s="219"/>
      <c r="FX116" s="219"/>
      <c r="FY116" s="219"/>
      <c r="FZ116" s="219"/>
      <c r="GA116" s="219"/>
      <c r="GB116" s="219"/>
      <c r="GC116" s="219"/>
      <c r="GD116" s="219"/>
      <c r="GE116" s="219"/>
      <c r="GF116" s="219"/>
      <c r="GG116" s="219"/>
      <c r="GH116" s="219"/>
      <c r="GI116" s="219"/>
      <c r="GJ116" s="219"/>
      <c r="GK116" s="219"/>
      <c r="GL116" s="219"/>
      <c r="GM116" s="219"/>
      <c r="GN116" s="219"/>
      <c r="GO116" s="219"/>
      <c r="GP116" s="219"/>
      <c r="GQ116" s="219"/>
      <c r="GR116" s="219"/>
      <c r="GS116" s="219"/>
      <c r="GT116" s="219"/>
      <c r="GU116" s="219"/>
      <c r="GV116" s="219"/>
      <c r="GW116" s="219"/>
      <c r="GX116" s="219"/>
      <c r="GY116" s="219"/>
      <c r="GZ116" s="219"/>
      <c r="HA116" s="219"/>
      <c r="HB116" s="219"/>
      <c r="HC116" s="219"/>
      <c r="HD116" s="219"/>
      <c r="HE116" s="219"/>
      <c r="HF116" s="219"/>
      <c r="HG116" s="219"/>
      <c r="HH116" s="219"/>
      <c r="HI116" s="219"/>
      <c r="HJ116" s="219"/>
      <c r="HK116" s="219"/>
      <c r="HL116" s="219"/>
      <c r="HM116" s="219"/>
      <c r="HN116" s="219"/>
      <c r="HO116" s="219"/>
      <c r="HP116" s="219"/>
      <c r="HQ116" s="219"/>
      <c r="HR116" s="219"/>
      <c r="HS116" s="219"/>
      <c r="HT116" s="219"/>
      <c r="HU116" s="219"/>
      <c r="HV116" s="219"/>
      <c r="HW116" s="219"/>
      <c r="HX116" s="219"/>
      <c r="HY116" s="219"/>
      <c r="HZ116" s="219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  <c r="IW116" s="4"/>
      <c r="IX116" s="4"/>
      <c r="IY116" s="4"/>
      <c r="IZ116" s="4"/>
      <c r="JA116" s="4"/>
      <c r="JB116" s="4"/>
      <c r="JC116" s="4"/>
      <c r="JD116" s="4"/>
      <c r="JE116" s="4"/>
    </row>
    <row r="117" spans="1:265" s="78" customFormat="1">
      <c r="A117" s="76"/>
      <c r="B117" s="76"/>
      <c r="C117" s="76"/>
      <c r="D117" s="76"/>
      <c r="E117" s="76"/>
      <c r="F117" s="76"/>
      <c r="H117" s="79"/>
      <c r="I117" s="66"/>
      <c r="J117" s="80"/>
      <c r="K117" s="82"/>
      <c r="L117" s="82"/>
      <c r="M117" s="66"/>
      <c r="N117" s="82"/>
      <c r="O117" s="82"/>
      <c r="P117" s="104"/>
      <c r="Q117" s="104"/>
      <c r="R117" s="104"/>
      <c r="S117" s="82"/>
      <c r="T117" s="82"/>
      <c r="U117" s="82"/>
      <c r="V117" s="66"/>
      <c r="W117" s="82"/>
      <c r="X117" s="82"/>
      <c r="Y117" s="183"/>
      <c r="Z117" s="82"/>
      <c r="AA117" s="181"/>
      <c r="AB117" s="82"/>
      <c r="AC117" s="82"/>
      <c r="AD117" s="82"/>
      <c r="AE117" s="82"/>
      <c r="AF117" s="82"/>
      <c r="AG117" s="83"/>
      <c r="AH117" s="83"/>
      <c r="AI117" s="219"/>
      <c r="AJ117" s="219"/>
      <c r="AK117" s="219"/>
      <c r="AL117" s="66"/>
      <c r="AM117" s="219"/>
      <c r="AN117" s="219"/>
      <c r="AO117" s="219"/>
      <c r="AP117" s="219"/>
      <c r="AQ117" s="219"/>
      <c r="AR117" s="219"/>
      <c r="AS117" s="219"/>
      <c r="AT117" s="219"/>
      <c r="AU117" s="219"/>
      <c r="AV117" s="219"/>
      <c r="AW117" s="219"/>
      <c r="AX117" s="219"/>
      <c r="AY117" s="219"/>
      <c r="AZ117" s="219"/>
      <c r="BA117" s="219"/>
      <c r="BB117" s="219"/>
      <c r="BC117" s="219"/>
      <c r="BD117" s="219"/>
      <c r="BE117" s="219"/>
      <c r="BF117" s="219"/>
      <c r="BG117" s="219"/>
      <c r="BH117" s="219"/>
      <c r="BI117" s="219"/>
      <c r="BJ117" s="219"/>
      <c r="BK117" s="219"/>
      <c r="BL117" s="219"/>
      <c r="BM117" s="219"/>
      <c r="BN117" s="219"/>
      <c r="BO117" s="219"/>
      <c r="BP117" s="219"/>
      <c r="BQ117" s="219"/>
      <c r="BR117" s="219"/>
      <c r="BS117" s="219"/>
      <c r="BT117" s="219"/>
      <c r="BU117" s="219"/>
      <c r="BV117" s="219"/>
      <c r="BW117" s="219"/>
      <c r="BX117" s="219"/>
      <c r="BY117" s="219"/>
      <c r="BZ117" s="219"/>
      <c r="CA117" s="219"/>
      <c r="CB117" s="219"/>
      <c r="CC117" s="219"/>
      <c r="CD117" s="219"/>
      <c r="CE117" s="219"/>
      <c r="CF117" s="219"/>
      <c r="CG117" s="219"/>
      <c r="CH117" s="219"/>
      <c r="CI117" s="219"/>
      <c r="CJ117" s="219"/>
      <c r="CK117" s="219"/>
      <c r="CL117" s="219"/>
      <c r="CM117" s="219"/>
      <c r="CN117" s="219"/>
      <c r="CO117" s="219"/>
      <c r="CP117" s="219"/>
      <c r="CQ117" s="219"/>
      <c r="CR117" s="219"/>
      <c r="CS117" s="219"/>
      <c r="CT117" s="219"/>
      <c r="CU117" s="219"/>
      <c r="CV117" s="219"/>
      <c r="CW117" s="219"/>
      <c r="CX117" s="219"/>
      <c r="CY117" s="219"/>
      <c r="CZ117" s="219"/>
      <c r="DA117" s="219"/>
      <c r="DB117" s="219"/>
      <c r="DC117" s="219"/>
      <c r="DD117" s="219"/>
      <c r="DE117" s="219"/>
      <c r="DF117" s="219"/>
      <c r="DG117" s="219"/>
      <c r="DH117" s="219"/>
      <c r="DI117" s="219"/>
      <c r="DJ117" s="219"/>
      <c r="DK117" s="219"/>
      <c r="DL117" s="219"/>
      <c r="DM117" s="219"/>
      <c r="DN117" s="219"/>
      <c r="DO117" s="219"/>
      <c r="DP117" s="219"/>
      <c r="DQ117" s="219"/>
      <c r="DR117" s="219"/>
      <c r="DS117" s="219"/>
      <c r="DT117" s="219"/>
      <c r="DU117" s="219"/>
      <c r="DV117" s="219"/>
      <c r="DW117" s="219"/>
      <c r="DX117" s="219"/>
      <c r="DY117" s="219"/>
      <c r="DZ117" s="219"/>
      <c r="EA117" s="219"/>
      <c r="EB117" s="219"/>
      <c r="EC117" s="219"/>
      <c r="ED117" s="219"/>
      <c r="EE117" s="219"/>
      <c r="EF117" s="219"/>
      <c r="EG117" s="219"/>
      <c r="EH117" s="219"/>
      <c r="EI117" s="219"/>
      <c r="EJ117" s="219"/>
      <c r="EK117" s="219"/>
      <c r="EL117" s="219"/>
      <c r="EM117" s="219"/>
      <c r="EN117" s="219"/>
      <c r="EO117" s="219"/>
      <c r="EP117" s="219"/>
      <c r="EQ117" s="219"/>
      <c r="ER117" s="219"/>
      <c r="ES117" s="219"/>
      <c r="ET117" s="219"/>
      <c r="EU117" s="219"/>
      <c r="EV117" s="219"/>
      <c r="EW117" s="219"/>
      <c r="EX117" s="219"/>
      <c r="EY117" s="219"/>
      <c r="EZ117" s="219"/>
      <c r="FA117" s="219"/>
      <c r="FB117" s="219"/>
      <c r="FC117" s="219"/>
      <c r="FD117" s="219"/>
      <c r="FE117" s="219"/>
      <c r="FF117" s="219"/>
      <c r="FG117" s="219"/>
      <c r="FH117" s="219"/>
      <c r="FI117" s="219"/>
      <c r="FJ117" s="219"/>
      <c r="FK117" s="219"/>
      <c r="FL117" s="219"/>
      <c r="FM117" s="219"/>
      <c r="FN117" s="219"/>
      <c r="FO117" s="219"/>
      <c r="FP117" s="219"/>
      <c r="FQ117" s="219"/>
      <c r="FR117" s="219"/>
      <c r="FS117" s="219"/>
      <c r="FT117" s="219"/>
      <c r="FU117" s="219"/>
      <c r="FV117" s="219"/>
      <c r="FW117" s="219"/>
      <c r="FX117" s="219"/>
      <c r="FY117" s="219"/>
      <c r="FZ117" s="219"/>
      <c r="GA117" s="219"/>
      <c r="GB117" s="219"/>
      <c r="GC117" s="219"/>
      <c r="GD117" s="219"/>
      <c r="GE117" s="219"/>
      <c r="GF117" s="219"/>
      <c r="GG117" s="219"/>
      <c r="GH117" s="219"/>
      <c r="GI117" s="219"/>
      <c r="GJ117" s="219"/>
      <c r="GK117" s="219"/>
      <c r="GL117" s="219"/>
      <c r="GM117" s="219"/>
      <c r="GN117" s="219"/>
      <c r="GO117" s="219"/>
      <c r="GP117" s="219"/>
      <c r="GQ117" s="219"/>
      <c r="GR117" s="219"/>
      <c r="GS117" s="219"/>
      <c r="GT117" s="219"/>
      <c r="GU117" s="219"/>
      <c r="GV117" s="219"/>
      <c r="GW117" s="219"/>
      <c r="GX117" s="219"/>
      <c r="GY117" s="219"/>
      <c r="GZ117" s="219"/>
      <c r="HA117" s="219"/>
      <c r="HB117" s="219"/>
      <c r="HC117" s="219"/>
      <c r="HD117" s="219"/>
      <c r="HE117" s="219"/>
      <c r="HF117" s="219"/>
      <c r="HG117" s="219"/>
      <c r="HH117" s="219"/>
      <c r="HI117" s="219"/>
      <c r="HJ117" s="219"/>
      <c r="HK117" s="219"/>
      <c r="HL117" s="219"/>
      <c r="HM117" s="219"/>
      <c r="HN117" s="219"/>
      <c r="HO117" s="219"/>
      <c r="HP117" s="219"/>
      <c r="HQ117" s="219"/>
      <c r="HR117" s="219"/>
      <c r="HS117" s="219"/>
      <c r="HT117" s="219"/>
      <c r="HU117" s="219"/>
      <c r="HV117" s="219"/>
      <c r="HW117" s="219"/>
      <c r="HX117" s="219"/>
      <c r="HY117" s="219"/>
      <c r="HZ117" s="219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  <c r="IW117" s="4"/>
      <c r="IX117" s="4"/>
      <c r="IY117" s="4"/>
      <c r="IZ117" s="4"/>
      <c r="JA117" s="4"/>
      <c r="JB117" s="4"/>
      <c r="JC117" s="4"/>
      <c r="JD117" s="4"/>
      <c r="JE117" s="4"/>
    </row>
    <row r="118" spans="1:265" s="78" customFormat="1">
      <c r="A118" s="76"/>
      <c r="B118" s="76"/>
      <c r="C118" s="76"/>
      <c r="D118" s="76"/>
      <c r="E118" s="76"/>
      <c r="F118" s="76"/>
      <c r="H118" s="79"/>
      <c r="I118" s="66"/>
      <c r="J118" s="80"/>
      <c r="K118" s="82"/>
      <c r="L118" s="82"/>
      <c r="M118" s="66"/>
      <c r="N118" s="82"/>
      <c r="O118" s="82"/>
      <c r="P118" s="104"/>
      <c r="Q118" s="104"/>
      <c r="R118" s="104"/>
      <c r="S118" s="82"/>
      <c r="T118" s="82"/>
      <c r="U118" s="82"/>
      <c r="V118" s="66"/>
      <c r="W118" s="82"/>
      <c r="X118" s="82"/>
      <c r="Y118" s="183"/>
      <c r="Z118" s="82"/>
      <c r="AA118" s="181"/>
      <c r="AB118" s="82"/>
      <c r="AC118" s="82"/>
      <c r="AD118" s="82"/>
      <c r="AE118" s="82"/>
      <c r="AF118" s="82"/>
      <c r="AG118" s="83"/>
      <c r="AH118" s="83"/>
      <c r="AI118" s="219"/>
      <c r="AJ118" s="219"/>
      <c r="AK118" s="219"/>
      <c r="AL118" s="66"/>
      <c r="AM118" s="219"/>
      <c r="AN118" s="219"/>
      <c r="AO118" s="219"/>
      <c r="AP118" s="219"/>
      <c r="AQ118" s="219"/>
      <c r="AR118" s="219"/>
      <c r="AS118" s="219"/>
      <c r="AT118" s="219"/>
      <c r="AU118" s="219"/>
      <c r="AV118" s="219"/>
      <c r="AW118" s="219"/>
      <c r="AX118" s="219"/>
      <c r="AY118" s="219"/>
      <c r="AZ118" s="219"/>
      <c r="BA118" s="219"/>
      <c r="BB118" s="219"/>
      <c r="BC118" s="219"/>
      <c r="BD118" s="219"/>
      <c r="BE118" s="219"/>
      <c r="BF118" s="219"/>
      <c r="BG118" s="219"/>
      <c r="BH118" s="219"/>
      <c r="BI118" s="219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219"/>
      <c r="BY118" s="219"/>
      <c r="BZ118" s="219"/>
      <c r="CA118" s="219"/>
      <c r="CB118" s="219"/>
      <c r="CC118" s="219"/>
      <c r="CD118" s="219"/>
      <c r="CE118" s="219"/>
      <c r="CF118" s="219"/>
      <c r="CG118" s="219"/>
      <c r="CH118" s="219"/>
      <c r="CI118" s="219"/>
      <c r="CJ118" s="219"/>
      <c r="CK118" s="219"/>
      <c r="CL118" s="219"/>
      <c r="CM118" s="219"/>
      <c r="CN118" s="219"/>
      <c r="CO118" s="219"/>
      <c r="CP118" s="219"/>
      <c r="CQ118" s="219"/>
      <c r="CR118" s="219"/>
      <c r="CS118" s="219"/>
      <c r="CT118" s="219"/>
      <c r="CU118" s="219"/>
      <c r="CV118" s="219"/>
      <c r="CW118" s="219"/>
      <c r="CX118" s="219"/>
      <c r="CY118" s="219"/>
      <c r="CZ118" s="219"/>
      <c r="DA118" s="219"/>
      <c r="DB118" s="219"/>
      <c r="DC118" s="219"/>
      <c r="DD118" s="219"/>
      <c r="DE118" s="219"/>
      <c r="DF118" s="219"/>
      <c r="DG118" s="219"/>
      <c r="DH118" s="219"/>
      <c r="DI118" s="219"/>
      <c r="DJ118" s="219"/>
      <c r="DK118" s="219"/>
      <c r="DL118" s="219"/>
      <c r="DM118" s="219"/>
      <c r="DN118" s="219"/>
      <c r="DO118" s="219"/>
      <c r="DP118" s="219"/>
      <c r="DQ118" s="219"/>
      <c r="DR118" s="219"/>
      <c r="DS118" s="219"/>
      <c r="DT118" s="219"/>
      <c r="DU118" s="219"/>
      <c r="DV118" s="219"/>
      <c r="DW118" s="219"/>
      <c r="DX118" s="219"/>
      <c r="DY118" s="219"/>
      <c r="DZ118" s="219"/>
      <c r="EA118" s="219"/>
      <c r="EB118" s="219"/>
      <c r="EC118" s="219"/>
      <c r="ED118" s="219"/>
      <c r="EE118" s="219"/>
      <c r="EF118" s="219"/>
      <c r="EG118" s="219"/>
      <c r="EH118" s="219"/>
      <c r="EI118" s="219"/>
      <c r="EJ118" s="219"/>
      <c r="EK118" s="219"/>
      <c r="EL118" s="219"/>
      <c r="EM118" s="219"/>
      <c r="EN118" s="219"/>
      <c r="EO118" s="219"/>
      <c r="EP118" s="219"/>
      <c r="EQ118" s="219"/>
      <c r="ER118" s="219"/>
      <c r="ES118" s="219"/>
      <c r="ET118" s="219"/>
      <c r="EU118" s="219"/>
      <c r="EV118" s="219"/>
      <c r="EW118" s="219"/>
      <c r="EX118" s="219"/>
      <c r="EY118" s="219"/>
      <c r="EZ118" s="219"/>
      <c r="FA118" s="219"/>
      <c r="FB118" s="219"/>
      <c r="FC118" s="219"/>
      <c r="FD118" s="219"/>
      <c r="FE118" s="219"/>
      <c r="FF118" s="219"/>
      <c r="FG118" s="219"/>
      <c r="FH118" s="219"/>
      <c r="FI118" s="219"/>
      <c r="FJ118" s="219"/>
      <c r="FK118" s="219"/>
      <c r="FL118" s="219"/>
      <c r="FM118" s="219"/>
      <c r="FN118" s="219"/>
      <c r="FO118" s="219"/>
      <c r="FP118" s="219"/>
      <c r="FQ118" s="219"/>
      <c r="FR118" s="219"/>
      <c r="FS118" s="219"/>
      <c r="FT118" s="219"/>
      <c r="FU118" s="219"/>
      <c r="FV118" s="219"/>
      <c r="FW118" s="219"/>
      <c r="FX118" s="219"/>
      <c r="FY118" s="219"/>
      <c r="FZ118" s="219"/>
      <c r="GA118" s="219"/>
      <c r="GB118" s="219"/>
      <c r="GC118" s="219"/>
      <c r="GD118" s="219"/>
      <c r="GE118" s="219"/>
      <c r="GF118" s="219"/>
      <c r="GG118" s="219"/>
      <c r="GH118" s="219"/>
      <c r="GI118" s="219"/>
      <c r="GJ118" s="219"/>
      <c r="GK118" s="219"/>
      <c r="GL118" s="219"/>
      <c r="GM118" s="219"/>
      <c r="GN118" s="219"/>
      <c r="GO118" s="219"/>
      <c r="GP118" s="219"/>
      <c r="GQ118" s="219"/>
      <c r="GR118" s="219"/>
      <c r="GS118" s="219"/>
      <c r="GT118" s="219"/>
      <c r="GU118" s="219"/>
      <c r="GV118" s="219"/>
      <c r="GW118" s="219"/>
      <c r="GX118" s="219"/>
      <c r="GY118" s="219"/>
      <c r="GZ118" s="219"/>
      <c r="HA118" s="219"/>
      <c r="HB118" s="219"/>
      <c r="HC118" s="219"/>
      <c r="HD118" s="219"/>
      <c r="HE118" s="219"/>
      <c r="HF118" s="219"/>
      <c r="HG118" s="219"/>
      <c r="HH118" s="219"/>
      <c r="HI118" s="219"/>
      <c r="HJ118" s="219"/>
      <c r="HK118" s="219"/>
      <c r="HL118" s="219"/>
      <c r="HM118" s="219"/>
      <c r="HN118" s="219"/>
      <c r="HO118" s="219"/>
      <c r="HP118" s="219"/>
      <c r="HQ118" s="219"/>
      <c r="HR118" s="219"/>
      <c r="HS118" s="219"/>
      <c r="HT118" s="219"/>
      <c r="HU118" s="219"/>
      <c r="HV118" s="219"/>
      <c r="HW118" s="219"/>
      <c r="HX118" s="219"/>
      <c r="HY118" s="219"/>
      <c r="HZ118" s="219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  <c r="IW118" s="4"/>
      <c r="IX118" s="4"/>
      <c r="IY118" s="4"/>
      <c r="IZ118" s="4"/>
      <c r="JA118" s="4"/>
      <c r="JB118" s="4"/>
      <c r="JC118" s="4"/>
      <c r="JD118" s="4"/>
      <c r="JE118" s="4"/>
    </row>
    <row r="119" spans="1:265" s="78" customFormat="1">
      <c r="A119" s="76"/>
      <c r="B119" s="76"/>
      <c r="C119" s="76"/>
      <c r="D119" s="76"/>
      <c r="E119" s="76"/>
      <c r="F119" s="76"/>
      <c r="H119" s="79"/>
      <c r="I119" s="66"/>
      <c r="J119" s="80"/>
      <c r="K119" s="82"/>
      <c r="L119" s="82"/>
      <c r="M119" s="66"/>
      <c r="N119" s="82"/>
      <c r="O119" s="82"/>
      <c r="P119" s="104"/>
      <c r="Q119" s="104"/>
      <c r="R119" s="104"/>
      <c r="S119" s="82"/>
      <c r="T119" s="82"/>
      <c r="U119" s="82"/>
      <c r="V119" s="66"/>
      <c r="W119" s="82"/>
      <c r="X119" s="82"/>
      <c r="Y119" s="183"/>
      <c r="Z119" s="82"/>
      <c r="AA119" s="181"/>
      <c r="AB119" s="82"/>
      <c r="AC119" s="82"/>
      <c r="AD119" s="82"/>
      <c r="AE119" s="82"/>
      <c r="AF119" s="82"/>
      <c r="AG119" s="83"/>
      <c r="AH119" s="83"/>
      <c r="AI119" s="219"/>
      <c r="AJ119" s="219"/>
      <c r="AK119" s="219"/>
      <c r="AL119" s="66"/>
      <c r="AM119" s="219"/>
      <c r="AN119" s="219"/>
      <c r="AO119" s="219"/>
      <c r="AP119" s="219"/>
      <c r="AQ119" s="219"/>
      <c r="AR119" s="219"/>
      <c r="AS119" s="219"/>
      <c r="AT119" s="219"/>
      <c r="AU119" s="219"/>
      <c r="AV119" s="219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219"/>
      <c r="BX119" s="219"/>
      <c r="BY119" s="219"/>
      <c r="BZ119" s="219"/>
      <c r="CA119" s="219"/>
      <c r="CB119" s="219"/>
      <c r="CC119" s="219"/>
      <c r="CD119" s="219"/>
      <c r="CE119" s="219"/>
      <c r="CF119" s="219"/>
      <c r="CG119" s="219"/>
      <c r="CH119" s="219"/>
      <c r="CI119" s="219"/>
      <c r="CJ119" s="219"/>
      <c r="CK119" s="219"/>
      <c r="CL119" s="219"/>
      <c r="CM119" s="219"/>
      <c r="CN119" s="219"/>
      <c r="CO119" s="219"/>
      <c r="CP119" s="219"/>
      <c r="CQ119" s="219"/>
      <c r="CR119" s="219"/>
      <c r="CS119" s="219"/>
      <c r="CT119" s="219"/>
      <c r="CU119" s="219"/>
      <c r="CV119" s="219"/>
      <c r="CW119" s="219"/>
      <c r="CX119" s="219"/>
      <c r="CY119" s="219"/>
      <c r="CZ119" s="219"/>
      <c r="DA119" s="219"/>
      <c r="DB119" s="219"/>
      <c r="DC119" s="219"/>
      <c r="DD119" s="219"/>
      <c r="DE119" s="219"/>
      <c r="DF119" s="219"/>
      <c r="DG119" s="219"/>
      <c r="DH119" s="219"/>
      <c r="DI119" s="219"/>
      <c r="DJ119" s="219"/>
      <c r="DK119" s="219"/>
      <c r="DL119" s="219"/>
      <c r="DM119" s="219"/>
      <c r="DN119" s="219"/>
      <c r="DO119" s="219"/>
      <c r="DP119" s="219"/>
      <c r="DQ119" s="219"/>
      <c r="DR119" s="219"/>
      <c r="DS119" s="219"/>
      <c r="DT119" s="219"/>
      <c r="DU119" s="219"/>
      <c r="DV119" s="219"/>
      <c r="DW119" s="219"/>
      <c r="DX119" s="219"/>
      <c r="DY119" s="219"/>
      <c r="DZ119" s="219"/>
      <c r="EA119" s="219"/>
      <c r="EB119" s="219"/>
      <c r="EC119" s="219"/>
      <c r="ED119" s="219"/>
      <c r="EE119" s="219"/>
      <c r="EF119" s="219"/>
      <c r="EG119" s="219"/>
      <c r="EH119" s="219"/>
      <c r="EI119" s="219"/>
      <c r="EJ119" s="219"/>
      <c r="EK119" s="219"/>
      <c r="EL119" s="219"/>
      <c r="EM119" s="219"/>
      <c r="EN119" s="219"/>
      <c r="EO119" s="219"/>
      <c r="EP119" s="219"/>
      <c r="EQ119" s="219"/>
      <c r="ER119" s="219"/>
      <c r="ES119" s="219"/>
      <c r="ET119" s="219"/>
      <c r="EU119" s="219"/>
      <c r="EV119" s="219"/>
      <c r="EW119" s="219"/>
      <c r="EX119" s="219"/>
      <c r="EY119" s="219"/>
      <c r="EZ119" s="219"/>
      <c r="FA119" s="219"/>
      <c r="FB119" s="219"/>
      <c r="FC119" s="219"/>
      <c r="FD119" s="219"/>
      <c r="FE119" s="219"/>
      <c r="FF119" s="219"/>
      <c r="FG119" s="219"/>
      <c r="FH119" s="219"/>
      <c r="FI119" s="219"/>
      <c r="FJ119" s="219"/>
      <c r="FK119" s="219"/>
      <c r="FL119" s="219"/>
      <c r="FM119" s="219"/>
      <c r="FN119" s="219"/>
      <c r="FO119" s="219"/>
      <c r="FP119" s="219"/>
      <c r="FQ119" s="219"/>
      <c r="FR119" s="219"/>
      <c r="FS119" s="219"/>
      <c r="FT119" s="219"/>
      <c r="FU119" s="219"/>
      <c r="FV119" s="219"/>
      <c r="FW119" s="219"/>
      <c r="FX119" s="219"/>
      <c r="FY119" s="219"/>
      <c r="FZ119" s="219"/>
      <c r="GA119" s="219"/>
      <c r="GB119" s="219"/>
      <c r="GC119" s="219"/>
      <c r="GD119" s="219"/>
      <c r="GE119" s="219"/>
      <c r="GF119" s="219"/>
      <c r="GG119" s="219"/>
      <c r="GH119" s="219"/>
      <c r="GI119" s="219"/>
      <c r="GJ119" s="219"/>
      <c r="GK119" s="219"/>
      <c r="GL119" s="219"/>
      <c r="GM119" s="219"/>
      <c r="GN119" s="219"/>
      <c r="GO119" s="219"/>
      <c r="GP119" s="219"/>
      <c r="GQ119" s="219"/>
      <c r="GR119" s="219"/>
      <c r="GS119" s="219"/>
      <c r="GT119" s="219"/>
      <c r="GU119" s="219"/>
      <c r="GV119" s="219"/>
      <c r="GW119" s="219"/>
      <c r="GX119" s="219"/>
      <c r="GY119" s="219"/>
      <c r="GZ119" s="219"/>
      <c r="HA119" s="219"/>
      <c r="HB119" s="219"/>
      <c r="HC119" s="219"/>
      <c r="HD119" s="219"/>
      <c r="HE119" s="219"/>
      <c r="HF119" s="219"/>
      <c r="HG119" s="219"/>
      <c r="HH119" s="219"/>
      <c r="HI119" s="219"/>
      <c r="HJ119" s="219"/>
      <c r="HK119" s="219"/>
      <c r="HL119" s="219"/>
      <c r="HM119" s="219"/>
      <c r="HN119" s="219"/>
      <c r="HO119" s="219"/>
      <c r="HP119" s="219"/>
      <c r="HQ119" s="219"/>
      <c r="HR119" s="219"/>
      <c r="HS119" s="219"/>
      <c r="HT119" s="219"/>
      <c r="HU119" s="219"/>
      <c r="HV119" s="219"/>
      <c r="HW119" s="219"/>
      <c r="HX119" s="219"/>
      <c r="HY119" s="219"/>
      <c r="HZ119" s="219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  <c r="IW119" s="4"/>
      <c r="IX119" s="4"/>
      <c r="IY119" s="4"/>
      <c r="IZ119" s="4"/>
      <c r="JA119" s="4"/>
      <c r="JB119" s="4"/>
      <c r="JC119" s="4"/>
      <c r="JD119" s="4"/>
      <c r="JE119" s="4"/>
    </row>
    <row r="120" spans="1:265" s="78" customFormat="1">
      <c r="A120" s="76"/>
      <c r="B120" s="76"/>
      <c r="C120" s="76"/>
      <c r="D120" s="76"/>
      <c r="E120" s="76"/>
      <c r="F120" s="76"/>
      <c r="H120" s="79"/>
      <c r="I120" s="66"/>
      <c r="J120" s="80"/>
      <c r="K120" s="82"/>
      <c r="L120" s="82"/>
      <c r="M120" s="66"/>
      <c r="N120" s="82"/>
      <c r="O120" s="82"/>
      <c r="P120" s="104"/>
      <c r="Q120" s="104"/>
      <c r="R120" s="104"/>
      <c r="S120" s="82"/>
      <c r="T120" s="82"/>
      <c r="U120" s="82"/>
      <c r="V120" s="66"/>
      <c r="W120" s="82"/>
      <c r="X120" s="82"/>
      <c r="Y120" s="183"/>
      <c r="Z120" s="82"/>
      <c r="AA120" s="181"/>
      <c r="AB120" s="82"/>
      <c r="AC120" s="82"/>
      <c r="AD120" s="82"/>
      <c r="AE120" s="82"/>
      <c r="AF120" s="82"/>
      <c r="AG120" s="83"/>
      <c r="AH120" s="83"/>
      <c r="AI120" s="219"/>
      <c r="AJ120" s="219"/>
      <c r="AK120" s="219"/>
      <c r="AL120" s="66"/>
      <c r="AM120" s="219"/>
      <c r="AN120" s="219"/>
      <c r="AO120" s="219"/>
      <c r="AP120" s="219"/>
      <c r="AQ120" s="219"/>
      <c r="AR120" s="219"/>
      <c r="AS120" s="219"/>
      <c r="AT120" s="219"/>
      <c r="AU120" s="219"/>
      <c r="AV120" s="219"/>
      <c r="AW120" s="219"/>
      <c r="AX120" s="219"/>
      <c r="AY120" s="219"/>
      <c r="AZ120" s="219"/>
      <c r="BA120" s="219"/>
      <c r="BB120" s="219"/>
      <c r="BC120" s="219"/>
      <c r="BD120" s="219"/>
      <c r="BE120" s="219"/>
      <c r="BF120" s="219"/>
      <c r="BG120" s="219"/>
      <c r="BH120" s="219"/>
      <c r="BI120" s="219"/>
      <c r="BJ120" s="219"/>
      <c r="BK120" s="219"/>
      <c r="BL120" s="219"/>
      <c r="BM120" s="219"/>
      <c r="BN120" s="219"/>
      <c r="BO120" s="219"/>
      <c r="BP120" s="219"/>
      <c r="BQ120" s="219"/>
      <c r="BR120" s="219"/>
      <c r="BS120" s="219"/>
      <c r="BT120" s="219"/>
      <c r="BU120" s="219"/>
      <c r="BV120" s="219"/>
      <c r="BW120" s="219"/>
      <c r="BX120" s="219"/>
      <c r="BY120" s="219"/>
      <c r="BZ120" s="219"/>
      <c r="CA120" s="219"/>
      <c r="CB120" s="219"/>
      <c r="CC120" s="219"/>
      <c r="CD120" s="219"/>
      <c r="CE120" s="219"/>
      <c r="CF120" s="219"/>
      <c r="CG120" s="219"/>
      <c r="CH120" s="219"/>
      <c r="CI120" s="219"/>
      <c r="CJ120" s="219"/>
      <c r="CK120" s="219"/>
      <c r="CL120" s="219"/>
      <c r="CM120" s="219"/>
      <c r="CN120" s="219"/>
      <c r="CO120" s="219"/>
      <c r="CP120" s="219"/>
      <c r="CQ120" s="219"/>
      <c r="CR120" s="219"/>
      <c r="CS120" s="219"/>
      <c r="CT120" s="219"/>
      <c r="CU120" s="219"/>
      <c r="CV120" s="219"/>
      <c r="CW120" s="219"/>
      <c r="CX120" s="219"/>
      <c r="CY120" s="219"/>
      <c r="CZ120" s="219"/>
      <c r="DA120" s="219"/>
      <c r="DB120" s="219"/>
      <c r="DC120" s="219"/>
      <c r="DD120" s="219"/>
      <c r="DE120" s="219"/>
      <c r="DF120" s="219"/>
      <c r="DG120" s="219"/>
      <c r="DH120" s="219"/>
      <c r="DI120" s="219"/>
      <c r="DJ120" s="219"/>
      <c r="DK120" s="219"/>
      <c r="DL120" s="219"/>
      <c r="DM120" s="219"/>
      <c r="DN120" s="219"/>
      <c r="DO120" s="219"/>
      <c r="DP120" s="219"/>
      <c r="DQ120" s="219"/>
      <c r="DR120" s="219"/>
      <c r="DS120" s="219"/>
      <c r="DT120" s="219"/>
      <c r="DU120" s="219"/>
      <c r="DV120" s="219"/>
      <c r="DW120" s="219"/>
      <c r="DX120" s="219"/>
      <c r="DY120" s="219"/>
      <c r="DZ120" s="219"/>
      <c r="EA120" s="219"/>
      <c r="EB120" s="219"/>
      <c r="EC120" s="219"/>
      <c r="ED120" s="219"/>
      <c r="EE120" s="219"/>
      <c r="EF120" s="219"/>
      <c r="EG120" s="219"/>
      <c r="EH120" s="219"/>
      <c r="EI120" s="219"/>
      <c r="EJ120" s="219"/>
      <c r="EK120" s="219"/>
      <c r="EL120" s="219"/>
      <c r="EM120" s="219"/>
      <c r="EN120" s="219"/>
      <c r="EO120" s="219"/>
      <c r="EP120" s="219"/>
      <c r="EQ120" s="219"/>
      <c r="ER120" s="219"/>
      <c r="ES120" s="219"/>
      <c r="ET120" s="219"/>
      <c r="EU120" s="219"/>
      <c r="EV120" s="219"/>
      <c r="EW120" s="219"/>
      <c r="EX120" s="219"/>
      <c r="EY120" s="219"/>
      <c r="EZ120" s="219"/>
      <c r="FA120" s="219"/>
      <c r="FB120" s="219"/>
      <c r="FC120" s="219"/>
      <c r="FD120" s="219"/>
      <c r="FE120" s="219"/>
      <c r="FF120" s="219"/>
      <c r="FG120" s="219"/>
      <c r="FH120" s="219"/>
      <c r="FI120" s="219"/>
      <c r="FJ120" s="219"/>
      <c r="FK120" s="219"/>
      <c r="FL120" s="219"/>
      <c r="FM120" s="219"/>
      <c r="FN120" s="219"/>
      <c r="FO120" s="219"/>
      <c r="FP120" s="219"/>
      <c r="FQ120" s="219"/>
      <c r="FR120" s="219"/>
      <c r="FS120" s="219"/>
      <c r="FT120" s="219"/>
      <c r="FU120" s="219"/>
      <c r="FV120" s="219"/>
      <c r="FW120" s="219"/>
      <c r="FX120" s="219"/>
      <c r="FY120" s="219"/>
      <c r="FZ120" s="219"/>
      <c r="GA120" s="219"/>
      <c r="GB120" s="219"/>
      <c r="GC120" s="219"/>
      <c r="GD120" s="219"/>
      <c r="GE120" s="219"/>
      <c r="GF120" s="219"/>
      <c r="GG120" s="219"/>
      <c r="GH120" s="219"/>
      <c r="GI120" s="219"/>
      <c r="GJ120" s="219"/>
      <c r="GK120" s="219"/>
      <c r="GL120" s="219"/>
      <c r="GM120" s="219"/>
      <c r="GN120" s="219"/>
      <c r="GO120" s="219"/>
      <c r="GP120" s="219"/>
      <c r="GQ120" s="219"/>
      <c r="GR120" s="219"/>
      <c r="GS120" s="219"/>
      <c r="GT120" s="219"/>
      <c r="GU120" s="219"/>
      <c r="GV120" s="219"/>
      <c r="GW120" s="219"/>
      <c r="GX120" s="219"/>
      <c r="GY120" s="219"/>
      <c r="GZ120" s="219"/>
      <c r="HA120" s="219"/>
      <c r="HB120" s="219"/>
      <c r="HC120" s="219"/>
      <c r="HD120" s="219"/>
      <c r="HE120" s="219"/>
      <c r="HF120" s="219"/>
      <c r="HG120" s="219"/>
      <c r="HH120" s="219"/>
      <c r="HI120" s="219"/>
      <c r="HJ120" s="219"/>
      <c r="HK120" s="219"/>
      <c r="HL120" s="219"/>
      <c r="HM120" s="219"/>
      <c r="HN120" s="219"/>
      <c r="HO120" s="219"/>
      <c r="HP120" s="219"/>
      <c r="HQ120" s="219"/>
      <c r="HR120" s="219"/>
      <c r="HS120" s="219"/>
      <c r="HT120" s="219"/>
      <c r="HU120" s="219"/>
      <c r="HV120" s="219"/>
      <c r="HW120" s="219"/>
      <c r="HX120" s="219"/>
      <c r="HY120" s="219"/>
      <c r="HZ120" s="219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  <c r="IW120" s="4"/>
      <c r="IX120" s="4"/>
      <c r="IY120" s="4"/>
      <c r="IZ120" s="4"/>
      <c r="JA120" s="4"/>
      <c r="JB120" s="4"/>
      <c r="JC120" s="4"/>
      <c r="JD120" s="4"/>
      <c r="JE120" s="4"/>
    </row>
    <row r="121" spans="1:265" s="78" customFormat="1">
      <c r="A121" s="76"/>
      <c r="B121" s="76"/>
      <c r="C121" s="76"/>
      <c r="D121" s="76"/>
      <c r="E121" s="76"/>
      <c r="F121" s="76"/>
      <c r="H121" s="79"/>
      <c r="I121" s="66"/>
      <c r="J121" s="80"/>
      <c r="K121" s="82"/>
      <c r="L121" s="82"/>
      <c r="M121" s="66"/>
      <c r="N121" s="82"/>
      <c r="O121" s="82"/>
      <c r="P121" s="104"/>
      <c r="Q121" s="104"/>
      <c r="R121" s="104"/>
      <c r="S121" s="82"/>
      <c r="T121" s="82"/>
      <c r="U121" s="82"/>
      <c r="V121" s="66"/>
      <c r="W121" s="82"/>
      <c r="X121" s="82"/>
      <c r="Y121" s="183"/>
      <c r="Z121" s="82"/>
      <c r="AA121" s="181"/>
      <c r="AB121" s="82"/>
      <c r="AC121" s="82"/>
      <c r="AD121" s="82"/>
      <c r="AE121" s="82"/>
      <c r="AF121" s="82"/>
      <c r="AG121" s="83"/>
      <c r="AH121" s="83"/>
      <c r="AI121" s="219"/>
      <c r="AJ121" s="219"/>
      <c r="AK121" s="219"/>
      <c r="AL121" s="66"/>
      <c r="AM121" s="219"/>
      <c r="AN121" s="219"/>
      <c r="AO121" s="219"/>
      <c r="AP121" s="219"/>
      <c r="AQ121" s="219"/>
      <c r="AR121" s="219"/>
      <c r="AS121" s="219"/>
      <c r="AT121" s="219"/>
      <c r="AU121" s="219"/>
      <c r="AV121" s="219"/>
      <c r="AW121" s="219"/>
      <c r="AX121" s="219"/>
      <c r="AY121" s="219"/>
      <c r="AZ121" s="219"/>
      <c r="BA121" s="219"/>
      <c r="BB121" s="219"/>
      <c r="BC121" s="219"/>
      <c r="BD121" s="219"/>
      <c r="BE121" s="219"/>
      <c r="BF121" s="219"/>
      <c r="BG121" s="219"/>
      <c r="BH121" s="219"/>
      <c r="BI121" s="219"/>
      <c r="BJ121" s="219"/>
      <c r="BK121" s="219"/>
      <c r="BL121" s="219"/>
      <c r="BM121" s="219"/>
      <c r="BN121" s="219"/>
      <c r="BO121" s="219"/>
      <c r="BP121" s="219"/>
      <c r="BQ121" s="219"/>
      <c r="BR121" s="219"/>
      <c r="BS121" s="219"/>
      <c r="BT121" s="219"/>
      <c r="BU121" s="219"/>
      <c r="BV121" s="219"/>
      <c r="BW121" s="219"/>
      <c r="BX121" s="219"/>
      <c r="BY121" s="219"/>
      <c r="BZ121" s="219"/>
      <c r="CA121" s="219"/>
      <c r="CB121" s="219"/>
      <c r="CC121" s="219"/>
      <c r="CD121" s="219"/>
      <c r="CE121" s="219"/>
      <c r="CF121" s="219"/>
      <c r="CG121" s="219"/>
      <c r="CH121" s="219"/>
      <c r="CI121" s="219"/>
      <c r="CJ121" s="219"/>
      <c r="CK121" s="219"/>
      <c r="CL121" s="219"/>
      <c r="CM121" s="219"/>
      <c r="CN121" s="219"/>
      <c r="CO121" s="219"/>
      <c r="CP121" s="219"/>
      <c r="CQ121" s="219"/>
      <c r="CR121" s="219"/>
      <c r="CS121" s="219"/>
      <c r="CT121" s="219"/>
      <c r="CU121" s="219"/>
      <c r="CV121" s="219"/>
      <c r="CW121" s="219"/>
      <c r="CX121" s="219"/>
      <c r="CY121" s="219"/>
      <c r="CZ121" s="219"/>
      <c r="DA121" s="219"/>
      <c r="DB121" s="219"/>
      <c r="DC121" s="219"/>
      <c r="DD121" s="219"/>
      <c r="DE121" s="219"/>
      <c r="DF121" s="219"/>
      <c r="DG121" s="219"/>
      <c r="DH121" s="219"/>
      <c r="DI121" s="219"/>
      <c r="DJ121" s="219"/>
      <c r="DK121" s="219"/>
      <c r="DL121" s="219"/>
      <c r="DM121" s="219"/>
      <c r="DN121" s="219"/>
      <c r="DO121" s="219"/>
      <c r="DP121" s="219"/>
      <c r="DQ121" s="219"/>
      <c r="DR121" s="219"/>
      <c r="DS121" s="219"/>
      <c r="DT121" s="219"/>
      <c r="DU121" s="219"/>
      <c r="DV121" s="219"/>
      <c r="DW121" s="219"/>
      <c r="DX121" s="219"/>
      <c r="DY121" s="219"/>
      <c r="DZ121" s="219"/>
      <c r="EA121" s="219"/>
      <c r="EB121" s="219"/>
      <c r="EC121" s="219"/>
      <c r="ED121" s="219"/>
      <c r="EE121" s="219"/>
      <c r="EF121" s="219"/>
      <c r="EG121" s="219"/>
      <c r="EH121" s="219"/>
      <c r="EI121" s="219"/>
      <c r="EJ121" s="219"/>
      <c r="EK121" s="219"/>
      <c r="EL121" s="219"/>
      <c r="EM121" s="219"/>
      <c r="EN121" s="219"/>
      <c r="EO121" s="219"/>
      <c r="EP121" s="219"/>
      <c r="EQ121" s="219"/>
      <c r="ER121" s="219"/>
      <c r="ES121" s="219"/>
      <c r="ET121" s="219"/>
      <c r="EU121" s="219"/>
      <c r="EV121" s="219"/>
      <c r="EW121" s="219"/>
      <c r="EX121" s="219"/>
      <c r="EY121" s="219"/>
      <c r="EZ121" s="219"/>
      <c r="FA121" s="219"/>
      <c r="FB121" s="219"/>
      <c r="FC121" s="219"/>
      <c r="FD121" s="219"/>
      <c r="FE121" s="219"/>
      <c r="FF121" s="219"/>
      <c r="FG121" s="219"/>
      <c r="FH121" s="219"/>
      <c r="FI121" s="219"/>
      <c r="FJ121" s="219"/>
      <c r="FK121" s="219"/>
      <c r="FL121" s="219"/>
      <c r="FM121" s="219"/>
      <c r="FN121" s="219"/>
      <c r="FO121" s="219"/>
      <c r="FP121" s="219"/>
      <c r="FQ121" s="219"/>
      <c r="FR121" s="219"/>
      <c r="FS121" s="219"/>
      <c r="FT121" s="219"/>
      <c r="FU121" s="219"/>
      <c r="FV121" s="219"/>
      <c r="FW121" s="219"/>
      <c r="FX121" s="219"/>
      <c r="FY121" s="219"/>
      <c r="FZ121" s="219"/>
      <c r="GA121" s="219"/>
      <c r="GB121" s="219"/>
      <c r="GC121" s="219"/>
      <c r="GD121" s="219"/>
      <c r="GE121" s="219"/>
      <c r="GF121" s="219"/>
      <c r="GG121" s="219"/>
      <c r="GH121" s="219"/>
      <c r="GI121" s="219"/>
      <c r="GJ121" s="219"/>
      <c r="GK121" s="219"/>
      <c r="GL121" s="219"/>
      <c r="GM121" s="219"/>
      <c r="GN121" s="219"/>
      <c r="GO121" s="219"/>
      <c r="GP121" s="219"/>
      <c r="GQ121" s="219"/>
      <c r="GR121" s="219"/>
      <c r="GS121" s="219"/>
      <c r="GT121" s="219"/>
      <c r="GU121" s="219"/>
      <c r="GV121" s="219"/>
      <c r="GW121" s="219"/>
      <c r="GX121" s="219"/>
      <c r="GY121" s="219"/>
      <c r="GZ121" s="219"/>
      <c r="HA121" s="219"/>
      <c r="HB121" s="219"/>
      <c r="HC121" s="219"/>
      <c r="HD121" s="219"/>
      <c r="HE121" s="219"/>
      <c r="HF121" s="219"/>
      <c r="HG121" s="219"/>
      <c r="HH121" s="219"/>
      <c r="HI121" s="219"/>
      <c r="HJ121" s="219"/>
      <c r="HK121" s="219"/>
      <c r="HL121" s="219"/>
      <c r="HM121" s="219"/>
      <c r="HN121" s="219"/>
      <c r="HO121" s="219"/>
      <c r="HP121" s="219"/>
      <c r="HQ121" s="219"/>
      <c r="HR121" s="219"/>
      <c r="HS121" s="219"/>
      <c r="HT121" s="219"/>
      <c r="HU121" s="219"/>
      <c r="HV121" s="219"/>
      <c r="HW121" s="219"/>
      <c r="HX121" s="219"/>
      <c r="HY121" s="219"/>
      <c r="HZ121" s="219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  <c r="IW121" s="4"/>
      <c r="IX121" s="4"/>
      <c r="IY121" s="4"/>
      <c r="IZ121" s="4"/>
      <c r="JA121" s="4"/>
      <c r="JB121" s="4"/>
      <c r="JC121" s="4"/>
      <c r="JD121" s="4"/>
      <c r="JE121" s="4"/>
    </row>
    <row r="122" spans="1:265" s="78" customFormat="1">
      <c r="A122" s="76"/>
      <c r="B122" s="76"/>
      <c r="C122" s="76"/>
      <c r="D122" s="76"/>
      <c r="E122" s="76"/>
      <c r="F122" s="76"/>
      <c r="H122" s="79"/>
      <c r="I122" s="66"/>
      <c r="J122" s="80"/>
      <c r="K122" s="82"/>
      <c r="L122" s="82"/>
      <c r="M122" s="66"/>
      <c r="N122" s="82"/>
      <c r="O122" s="82"/>
      <c r="P122" s="104"/>
      <c r="Q122" s="104"/>
      <c r="R122" s="104"/>
      <c r="S122" s="82"/>
      <c r="T122" s="82"/>
      <c r="U122" s="82"/>
      <c r="V122" s="66"/>
      <c r="W122" s="82"/>
      <c r="X122" s="82"/>
      <c r="Y122" s="183"/>
      <c r="Z122" s="82"/>
      <c r="AA122" s="181"/>
      <c r="AB122" s="82"/>
      <c r="AC122" s="82"/>
      <c r="AD122" s="82"/>
      <c r="AE122" s="82"/>
      <c r="AF122" s="82"/>
      <c r="AG122" s="83"/>
      <c r="AH122" s="83"/>
      <c r="AI122" s="219"/>
      <c r="AJ122" s="219"/>
      <c r="AK122" s="219"/>
      <c r="AL122" s="66"/>
      <c r="AM122" s="219"/>
      <c r="AN122" s="219"/>
      <c r="AO122" s="219"/>
      <c r="AP122" s="219"/>
      <c r="AQ122" s="219"/>
      <c r="AR122" s="219"/>
      <c r="AS122" s="219"/>
      <c r="AT122" s="219"/>
      <c r="AU122" s="219"/>
      <c r="AV122" s="219"/>
      <c r="AW122" s="219"/>
      <c r="AX122" s="219"/>
      <c r="AY122" s="219"/>
      <c r="AZ122" s="219"/>
      <c r="BA122" s="219"/>
      <c r="BB122" s="219"/>
      <c r="BC122" s="219"/>
      <c r="BD122" s="219"/>
      <c r="BE122" s="219"/>
      <c r="BF122" s="219"/>
      <c r="BG122" s="219"/>
      <c r="BH122" s="219"/>
      <c r="BI122" s="219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219"/>
      <c r="BY122" s="219"/>
      <c r="BZ122" s="219"/>
      <c r="CA122" s="219"/>
      <c r="CB122" s="219"/>
      <c r="CC122" s="219"/>
      <c r="CD122" s="219"/>
      <c r="CE122" s="219"/>
      <c r="CF122" s="219"/>
      <c r="CG122" s="219"/>
      <c r="CH122" s="219"/>
      <c r="CI122" s="219"/>
      <c r="CJ122" s="219"/>
      <c r="CK122" s="219"/>
      <c r="CL122" s="219"/>
      <c r="CM122" s="219"/>
      <c r="CN122" s="219"/>
      <c r="CO122" s="219"/>
      <c r="CP122" s="219"/>
      <c r="CQ122" s="219"/>
      <c r="CR122" s="219"/>
      <c r="CS122" s="219"/>
      <c r="CT122" s="219"/>
      <c r="CU122" s="219"/>
      <c r="CV122" s="219"/>
      <c r="CW122" s="219"/>
      <c r="CX122" s="219"/>
      <c r="CY122" s="219"/>
      <c r="CZ122" s="219"/>
      <c r="DA122" s="219"/>
      <c r="DB122" s="219"/>
      <c r="DC122" s="219"/>
      <c r="DD122" s="219"/>
      <c r="DE122" s="219"/>
      <c r="DF122" s="219"/>
      <c r="DG122" s="219"/>
      <c r="DH122" s="219"/>
      <c r="DI122" s="219"/>
      <c r="DJ122" s="219"/>
      <c r="DK122" s="219"/>
      <c r="DL122" s="219"/>
      <c r="DM122" s="219"/>
      <c r="DN122" s="219"/>
      <c r="DO122" s="219"/>
      <c r="DP122" s="219"/>
      <c r="DQ122" s="219"/>
      <c r="DR122" s="219"/>
      <c r="DS122" s="219"/>
      <c r="DT122" s="219"/>
      <c r="DU122" s="219"/>
      <c r="DV122" s="219"/>
      <c r="DW122" s="219"/>
      <c r="DX122" s="219"/>
      <c r="DY122" s="219"/>
      <c r="DZ122" s="219"/>
      <c r="EA122" s="219"/>
      <c r="EB122" s="219"/>
      <c r="EC122" s="219"/>
      <c r="ED122" s="219"/>
      <c r="EE122" s="219"/>
      <c r="EF122" s="219"/>
      <c r="EG122" s="219"/>
      <c r="EH122" s="219"/>
      <c r="EI122" s="219"/>
      <c r="EJ122" s="219"/>
      <c r="EK122" s="219"/>
      <c r="EL122" s="219"/>
      <c r="EM122" s="219"/>
      <c r="EN122" s="219"/>
      <c r="EO122" s="219"/>
      <c r="EP122" s="219"/>
      <c r="EQ122" s="219"/>
      <c r="ER122" s="219"/>
      <c r="ES122" s="219"/>
      <c r="ET122" s="219"/>
      <c r="EU122" s="219"/>
      <c r="EV122" s="219"/>
      <c r="EW122" s="219"/>
      <c r="EX122" s="219"/>
      <c r="EY122" s="219"/>
      <c r="EZ122" s="219"/>
      <c r="FA122" s="219"/>
      <c r="FB122" s="219"/>
      <c r="FC122" s="219"/>
      <c r="FD122" s="219"/>
      <c r="FE122" s="219"/>
      <c r="FF122" s="219"/>
      <c r="FG122" s="219"/>
      <c r="FH122" s="219"/>
      <c r="FI122" s="219"/>
      <c r="FJ122" s="219"/>
      <c r="FK122" s="219"/>
      <c r="FL122" s="219"/>
      <c r="FM122" s="219"/>
      <c r="FN122" s="219"/>
      <c r="FO122" s="219"/>
      <c r="FP122" s="219"/>
      <c r="FQ122" s="219"/>
      <c r="FR122" s="219"/>
      <c r="FS122" s="219"/>
      <c r="FT122" s="219"/>
      <c r="FU122" s="219"/>
      <c r="FV122" s="219"/>
      <c r="FW122" s="219"/>
      <c r="FX122" s="219"/>
      <c r="FY122" s="219"/>
      <c r="FZ122" s="219"/>
      <c r="GA122" s="219"/>
      <c r="GB122" s="219"/>
      <c r="GC122" s="219"/>
      <c r="GD122" s="219"/>
      <c r="GE122" s="219"/>
      <c r="GF122" s="219"/>
      <c r="GG122" s="219"/>
      <c r="GH122" s="219"/>
      <c r="GI122" s="219"/>
      <c r="GJ122" s="219"/>
      <c r="GK122" s="219"/>
      <c r="GL122" s="219"/>
      <c r="GM122" s="219"/>
      <c r="GN122" s="219"/>
      <c r="GO122" s="219"/>
      <c r="GP122" s="219"/>
      <c r="GQ122" s="219"/>
      <c r="GR122" s="219"/>
      <c r="GS122" s="219"/>
      <c r="GT122" s="219"/>
      <c r="GU122" s="219"/>
      <c r="GV122" s="219"/>
      <c r="GW122" s="219"/>
      <c r="GX122" s="219"/>
      <c r="GY122" s="219"/>
      <c r="GZ122" s="219"/>
      <c r="HA122" s="219"/>
      <c r="HB122" s="219"/>
      <c r="HC122" s="219"/>
      <c r="HD122" s="219"/>
      <c r="HE122" s="219"/>
      <c r="HF122" s="219"/>
      <c r="HG122" s="219"/>
      <c r="HH122" s="219"/>
      <c r="HI122" s="219"/>
      <c r="HJ122" s="219"/>
      <c r="HK122" s="219"/>
      <c r="HL122" s="219"/>
      <c r="HM122" s="219"/>
      <c r="HN122" s="219"/>
      <c r="HO122" s="219"/>
      <c r="HP122" s="219"/>
      <c r="HQ122" s="219"/>
      <c r="HR122" s="219"/>
      <c r="HS122" s="219"/>
      <c r="HT122" s="219"/>
      <c r="HU122" s="219"/>
      <c r="HV122" s="219"/>
      <c r="HW122" s="219"/>
      <c r="HX122" s="219"/>
      <c r="HY122" s="219"/>
      <c r="HZ122" s="219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  <c r="IW122" s="4"/>
      <c r="IX122" s="4"/>
      <c r="IY122" s="4"/>
      <c r="IZ122" s="4"/>
      <c r="JA122" s="4"/>
      <c r="JB122" s="4"/>
      <c r="JC122" s="4"/>
      <c r="JD122" s="4"/>
      <c r="JE122" s="4"/>
    </row>
    <row r="123" spans="1:265" s="78" customFormat="1">
      <c r="A123" s="76"/>
      <c r="B123" s="76"/>
      <c r="C123" s="76"/>
      <c r="D123" s="76"/>
      <c r="E123" s="76"/>
      <c r="F123" s="76"/>
      <c r="H123" s="79"/>
      <c r="I123" s="66"/>
      <c r="J123" s="80"/>
      <c r="K123" s="82"/>
      <c r="L123" s="82"/>
      <c r="M123" s="66"/>
      <c r="N123" s="82"/>
      <c r="O123" s="82"/>
      <c r="P123" s="104"/>
      <c r="Q123" s="104"/>
      <c r="R123" s="104"/>
      <c r="S123" s="82"/>
      <c r="T123" s="82"/>
      <c r="U123" s="82"/>
      <c r="V123" s="66"/>
      <c r="W123" s="82"/>
      <c r="X123" s="82"/>
      <c r="Y123" s="183"/>
      <c r="Z123" s="82"/>
      <c r="AA123" s="181"/>
      <c r="AB123" s="82"/>
      <c r="AC123" s="82"/>
      <c r="AD123" s="82"/>
      <c r="AE123" s="82"/>
      <c r="AF123" s="82"/>
      <c r="AG123" s="83"/>
      <c r="AH123" s="83"/>
      <c r="AI123" s="219"/>
      <c r="AJ123" s="219"/>
      <c r="AK123" s="219"/>
      <c r="AL123" s="66"/>
      <c r="AM123" s="219"/>
      <c r="AN123" s="219"/>
      <c r="AO123" s="219"/>
      <c r="AP123" s="219"/>
      <c r="AQ123" s="219"/>
      <c r="AR123" s="219"/>
      <c r="AS123" s="219"/>
      <c r="AT123" s="219"/>
      <c r="AU123" s="219"/>
      <c r="AV123" s="219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9"/>
      <c r="BK123" s="219"/>
      <c r="BL123" s="219"/>
      <c r="BM123" s="219"/>
      <c r="BN123" s="219"/>
      <c r="BO123" s="219"/>
      <c r="BP123" s="219"/>
      <c r="BQ123" s="219"/>
      <c r="BR123" s="219"/>
      <c r="BS123" s="219"/>
      <c r="BT123" s="219"/>
      <c r="BU123" s="219"/>
      <c r="BV123" s="219"/>
      <c r="BW123" s="219"/>
      <c r="BX123" s="219"/>
      <c r="BY123" s="219"/>
      <c r="BZ123" s="219"/>
      <c r="CA123" s="219"/>
      <c r="CB123" s="219"/>
      <c r="CC123" s="219"/>
      <c r="CD123" s="219"/>
      <c r="CE123" s="219"/>
      <c r="CF123" s="219"/>
      <c r="CG123" s="219"/>
      <c r="CH123" s="219"/>
      <c r="CI123" s="219"/>
      <c r="CJ123" s="219"/>
      <c r="CK123" s="219"/>
      <c r="CL123" s="219"/>
      <c r="CM123" s="219"/>
      <c r="CN123" s="219"/>
      <c r="CO123" s="219"/>
      <c r="CP123" s="219"/>
      <c r="CQ123" s="219"/>
      <c r="CR123" s="219"/>
      <c r="CS123" s="219"/>
      <c r="CT123" s="219"/>
      <c r="CU123" s="219"/>
      <c r="CV123" s="219"/>
      <c r="CW123" s="219"/>
      <c r="CX123" s="219"/>
      <c r="CY123" s="219"/>
      <c r="CZ123" s="219"/>
      <c r="DA123" s="219"/>
      <c r="DB123" s="219"/>
      <c r="DC123" s="219"/>
      <c r="DD123" s="219"/>
      <c r="DE123" s="219"/>
      <c r="DF123" s="219"/>
      <c r="DG123" s="219"/>
      <c r="DH123" s="219"/>
      <c r="DI123" s="219"/>
      <c r="DJ123" s="219"/>
      <c r="DK123" s="219"/>
      <c r="DL123" s="219"/>
      <c r="DM123" s="219"/>
      <c r="DN123" s="219"/>
      <c r="DO123" s="219"/>
      <c r="DP123" s="219"/>
      <c r="DQ123" s="219"/>
      <c r="DR123" s="219"/>
      <c r="DS123" s="219"/>
      <c r="DT123" s="219"/>
      <c r="DU123" s="219"/>
      <c r="DV123" s="219"/>
      <c r="DW123" s="219"/>
      <c r="DX123" s="219"/>
      <c r="DY123" s="219"/>
      <c r="DZ123" s="219"/>
      <c r="EA123" s="219"/>
      <c r="EB123" s="219"/>
      <c r="EC123" s="219"/>
      <c r="ED123" s="219"/>
      <c r="EE123" s="219"/>
      <c r="EF123" s="219"/>
      <c r="EG123" s="219"/>
      <c r="EH123" s="219"/>
      <c r="EI123" s="219"/>
      <c r="EJ123" s="219"/>
      <c r="EK123" s="219"/>
      <c r="EL123" s="219"/>
      <c r="EM123" s="219"/>
      <c r="EN123" s="219"/>
      <c r="EO123" s="219"/>
      <c r="EP123" s="219"/>
      <c r="EQ123" s="219"/>
      <c r="ER123" s="219"/>
      <c r="ES123" s="219"/>
      <c r="ET123" s="219"/>
      <c r="EU123" s="219"/>
      <c r="EV123" s="219"/>
      <c r="EW123" s="219"/>
      <c r="EX123" s="219"/>
      <c r="EY123" s="219"/>
      <c r="EZ123" s="219"/>
      <c r="FA123" s="219"/>
      <c r="FB123" s="219"/>
      <c r="FC123" s="219"/>
      <c r="FD123" s="219"/>
      <c r="FE123" s="219"/>
      <c r="FF123" s="219"/>
      <c r="FG123" s="219"/>
      <c r="FH123" s="219"/>
      <c r="FI123" s="219"/>
      <c r="FJ123" s="219"/>
      <c r="FK123" s="219"/>
      <c r="FL123" s="219"/>
      <c r="FM123" s="219"/>
      <c r="FN123" s="219"/>
      <c r="FO123" s="219"/>
      <c r="FP123" s="219"/>
      <c r="FQ123" s="219"/>
      <c r="FR123" s="219"/>
      <c r="FS123" s="219"/>
      <c r="FT123" s="219"/>
      <c r="FU123" s="219"/>
      <c r="FV123" s="219"/>
      <c r="FW123" s="219"/>
      <c r="FX123" s="219"/>
      <c r="FY123" s="219"/>
      <c r="FZ123" s="219"/>
      <c r="GA123" s="219"/>
      <c r="GB123" s="219"/>
      <c r="GC123" s="219"/>
      <c r="GD123" s="219"/>
      <c r="GE123" s="219"/>
      <c r="GF123" s="219"/>
      <c r="GG123" s="219"/>
      <c r="GH123" s="219"/>
      <c r="GI123" s="219"/>
      <c r="GJ123" s="219"/>
      <c r="GK123" s="219"/>
      <c r="GL123" s="219"/>
      <c r="GM123" s="219"/>
      <c r="GN123" s="219"/>
      <c r="GO123" s="219"/>
      <c r="GP123" s="219"/>
      <c r="GQ123" s="219"/>
      <c r="GR123" s="219"/>
      <c r="GS123" s="219"/>
      <c r="GT123" s="219"/>
      <c r="GU123" s="219"/>
      <c r="GV123" s="219"/>
      <c r="GW123" s="219"/>
      <c r="GX123" s="219"/>
      <c r="GY123" s="219"/>
      <c r="GZ123" s="219"/>
      <c r="HA123" s="219"/>
      <c r="HB123" s="219"/>
      <c r="HC123" s="219"/>
      <c r="HD123" s="219"/>
      <c r="HE123" s="219"/>
      <c r="HF123" s="219"/>
      <c r="HG123" s="219"/>
      <c r="HH123" s="219"/>
      <c r="HI123" s="219"/>
      <c r="HJ123" s="219"/>
      <c r="HK123" s="219"/>
      <c r="HL123" s="219"/>
      <c r="HM123" s="219"/>
      <c r="HN123" s="219"/>
      <c r="HO123" s="219"/>
      <c r="HP123" s="219"/>
      <c r="HQ123" s="219"/>
      <c r="HR123" s="219"/>
      <c r="HS123" s="219"/>
      <c r="HT123" s="219"/>
      <c r="HU123" s="219"/>
      <c r="HV123" s="219"/>
      <c r="HW123" s="219"/>
      <c r="HX123" s="219"/>
      <c r="HY123" s="219"/>
      <c r="HZ123" s="219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  <c r="IW123" s="4"/>
      <c r="IX123" s="4"/>
      <c r="IY123" s="4"/>
      <c r="IZ123" s="4"/>
      <c r="JA123" s="4"/>
      <c r="JB123" s="4"/>
      <c r="JC123" s="4"/>
      <c r="JD123" s="4"/>
      <c r="JE123" s="4"/>
    </row>
    <row r="124" spans="1:265" s="78" customFormat="1">
      <c r="A124" s="76"/>
      <c r="B124" s="76"/>
      <c r="C124" s="76"/>
      <c r="D124" s="76"/>
      <c r="E124" s="76"/>
      <c r="F124" s="76"/>
      <c r="H124" s="79"/>
      <c r="I124" s="66"/>
      <c r="J124" s="80"/>
      <c r="K124" s="82"/>
      <c r="L124" s="82"/>
      <c r="M124" s="66"/>
      <c r="N124" s="82"/>
      <c r="O124" s="82"/>
      <c r="P124" s="104"/>
      <c r="Q124" s="104"/>
      <c r="R124" s="104"/>
      <c r="S124" s="82"/>
      <c r="T124" s="82"/>
      <c r="U124" s="82"/>
      <c r="V124" s="66"/>
      <c r="W124" s="82"/>
      <c r="X124" s="82"/>
      <c r="Y124" s="183"/>
      <c r="Z124" s="82"/>
      <c r="AA124" s="181"/>
      <c r="AB124" s="82"/>
      <c r="AC124" s="82"/>
      <c r="AD124" s="82"/>
      <c r="AE124" s="82"/>
      <c r="AF124" s="82"/>
      <c r="AG124" s="83"/>
      <c r="AH124" s="83"/>
      <c r="AI124" s="219"/>
      <c r="AJ124" s="219"/>
      <c r="AK124" s="219"/>
      <c r="AL124" s="66"/>
      <c r="AM124" s="219"/>
      <c r="AN124" s="219"/>
      <c r="AO124" s="219"/>
      <c r="AP124" s="219"/>
      <c r="AQ124" s="219"/>
      <c r="AR124" s="219"/>
      <c r="AS124" s="219"/>
      <c r="AT124" s="219"/>
      <c r="AU124" s="219"/>
      <c r="AV124" s="219"/>
      <c r="AW124" s="219"/>
      <c r="AX124" s="219"/>
      <c r="AY124" s="219"/>
      <c r="AZ124" s="219"/>
      <c r="BA124" s="219"/>
      <c r="BB124" s="219"/>
      <c r="BC124" s="219"/>
      <c r="BD124" s="219"/>
      <c r="BE124" s="219"/>
      <c r="BF124" s="219"/>
      <c r="BG124" s="219"/>
      <c r="BH124" s="219"/>
      <c r="BI124" s="219"/>
      <c r="BJ124" s="219"/>
      <c r="BK124" s="219"/>
      <c r="BL124" s="219"/>
      <c r="BM124" s="219"/>
      <c r="BN124" s="219"/>
      <c r="BO124" s="219"/>
      <c r="BP124" s="219"/>
      <c r="BQ124" s="219"/>
      <c r="BR124" s="219"/>
      <c r="BS124" s="219"/>
      <c r="BT124" s="219"/>
      <c r="BU124" s="219"/>
      <c r="BV124" s="219"/>
      <c r="BW124" s="219"/>
      <c r="BX124" s="219"/>
      <c r="BY124" s="219"/>
      <c r="BZ124" s="219"/>
      <c r="CA124" s="219"/>
      <c r="CB124" s="219"/>
      <c r="CC124" s="219"/>
      <c r="CD124" s="219"/>
      <c r="CE124" s="219"/>
      <c r="CF124" s="219"/>
      <c r="CG124" s="219"/>
      <c r="CH124" s="219"/>
      <c r="CI124" s="219"/>
      <c r="CJ124" s="219"/>
      <c r="CK124" s="219"/>
      <c r="CL124" s="219"/>
      <c r="CM124" s="219"/>
      <c r="CN124" s="219"/>
      <c r="CO124" s="219"/>
      <c r="CP124" s="219"/>
      <c r="CQ124" s="219"/>
      <c r="CR124" s="219"/>
      <c r="CS124" s="219"/>
      <c r="CT124" s="219"/>
      <c r="CU124" s="219"/>
      <c r="CV124" s="219"/>
      <c r="CW124" s="219"/>
      <c r="CX124" s="219"/>
      <c r="CY124" s="219"/>
      <c r="CZ124" s="219"/>
      <c r="DA124" s="219"/>
      <c r="DB124" s="219"/>
      <c r="DC124" s="219"/>
      <c r="DD124" s="219"/>
      <c r="DE124" s="219"/>
      <c r="DF124" s="219"/>
      <c r="DG124" s="219"/>
      <c r="DH124" s="219"/>
      <c r="DI124" s="219"/>
      <c r="DJ124" s="219"/>
      <c r="DK124" s="219"/>
      <c r="DL124" s="219"/>
      <c r="DM124" s="219"/>
      <c r="DN124" s="219"/>
      <c r="DO124" s="219"/>
      <c r="DP124" s="219"/>
      <c r="DQ124" s="219"/>
      <c r="DR124" s="219"/>
      <c r="DS124" s="219"/>
      <c r="DT124" s="219"/>
      <c r="DU124" s="219"/>
      <c r="DV124" s="219"/>
      <c r="DW124" s="219"/>
      <c r="DX124" s="219"/>
      <c r="DY124" s="219"/>
      <c r="DZ124" s="219"/>
      <c r="EA124" s="219"/>
      <c r="EB124" s="219"/>
      <c r="EC124" s="219"/>
      <c r="ED124" s="219"/>
      <c r="EE124" s="219"/>
      <c r="EF124" s="219"/>
      <c r="EG124" s="219"/>
      <c r="EH124" s="219"/>
      <c r="EI124" s="219"/>
      <c r="EJ124" s="219"/>
      <c r="EK124" s="219"/>
      <c r="EL124" s="219"/>
      <c r="EM124" s="219"/>
      <c r="EN124" s="219"/>
      <c r="EO124" s="219"/>
      <c r="EP124" s="219"/>
      <c r="EQ124" s="219"/>
      <c r="ER124" s="219"/>
      <c r="ES124" s="219"/>
      <c r="ET124" s="219"/>
      <c r="EU124" s="219"/>
      <c r="EV124" s="219"/>
      <c r="EW124" s="219"/>
      <c r="EX124" s="219"/>
      <c r="EY124" s="219"/>
      <c r="EZ124" s="219"/>
      <c r="FA124" s="219"/>
      <c r="FB124" s="219"/>
      <c r="FC124" s="219"/>
      <c r="FD124" s="219"/>
      <c r="FE124" s="219"/>
      <c r="FF124" s="219"/>
      <c r="FG124" s="219"/>
      <c r="FH124" s="219"/>
      <c r="FI124" s="219"/>
      <c r="FJ124" s="219"/>
      <c r="FK124" s="219"/>
      <c r="FL124" s="219"/>
      <c r="FM124" s="219"/>
      <c r="FN124" s="219"/>
      <c r="FO124" s="219"/>
      <c r="FP124" s="219"/>
      <c r="FQ124" s="219"/>
      <c r="FR124" s="219"/>
      <c r="FS124" s="219"/>
      <c r="FT124" s="219"/>
      <c r="FU124" s="219"/>
      <c r="FV124" s="219"/>
      <c r="FW124" s="219"/>
      <c r="FX124" s="219"/>
      <c r="FY124" s="219"/>
      <c r="FZ124" s="219"/>
      <c r="GA124" s="219"/>
      <c r="GB124" s="219"/>
      <c r="GC124" s="219"/>
      <c r="GD124" s="219"/>
      <c r="GE124" s="219"/>
      <c r="GF124" s="219"/>
      <c r="GG124" s="219"/>
      <c r="GH124" s="219"/>
      <c r="GI124" s="219"/>
      <c r="GJ124" s="219"/>
      <c r="GK124" s="219"/>
      <c r="GL124" s="219"/>
      <c r="GM124" s="219"/>
      <c r="GN124" s="219"/>
      <c r="GO124" s="219"/>
      <c r="GP124" s="219"/>
      <c r="GQ124" s="219"/>
      <c r="GR124" s="219"/>
      <c r="GS124" s="219"/>
      <c r="GT124" s="219"/>
      <c r="GU124" s="219"/>
      <c r="GV124" s="219"/>
      <c r="GW124" s="219"/>
      <c r="GX124" s="219"/>
      <c r="GY124" s="219"/>
      <c r="GZ124" s="219"/>
      <c r="HA124" s="219"/>
      <c r="HB124" s="219"/>
      <c r="HC124" s="219"/>
      <c r="HD124" s="219"/>
      <c r="HE124" s="219"/>
      <c r="HF124" s="219"/>
      <c r="HG124" s="219"/>
      <c r="HH124" s="219"/>
      <c r="HI124" s="219"/>
      <c r="HJ124" s="219"/>
      <c r="HK124" s="219"/>
      <c r="HL124" s="219"/>
      <c r="HM124" s="219"/>
      <c r="HN124" s="219"/>
      <c r="HO124" s="219"/>
      <c r="HP124" s="219"/>
      <c r="HQ124" s="219"/>
      <c r="HR124" s="219"/>
      <c r="HS124" s="219"/>
      <c r="HT124" s="219"/>
      <c r="HU124" s="219"/>
      <c r="HV124" s="219"/>
      <c r="HW124" s="219"/>
      <c r="HX124" s="219"/>
      <c r="HY124" s="219"/>
      <c r="HZ124" s="219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  <c r="IW124" s="4"/>
      <c r="IX124" s="4"/>
      <c r="IY124" s="4"/>
      <c r="IZ124" s="4"/>
      <c r="JA124" s="4"/>
      <c r="JB124" s="4"/>
      <c r="JC124" s="4"/>
      <c r="JD124" s="4"/>
      <c r="JE124" s="4"/>
    </row>
    <row r="125" spans="1:265" s="78" customFormat="1">
      <c r="A125" s="76"/>
      <c r="B125" s="76"/>
      <c r="C125" s="76"/>
      <c r="D125" s="76"/>
      <c r="E125" s="76"/>
      <c r="F125" s="76"/>
      <c r="H125" s="79"/>
      <c r="I125" s="66"/>
      <c r="J125" s="80"/>
      <c r="K125" s="82"/>
      <c r="L125" s="82"/>
      <c r="M125" s="66"/>
      <c r="N125" s="82"/>
      <c r="O125" s="82"/>
      <c r="P125" s="104"/>
      <c r="Q125" s="104"/>
      <c r="R125" s="104"/>
      <c r="S125" s="82"/>
      <c r="T125" s="82"/>
      <c r="U125" s="82"/>
      <c r="V125" s="66"/>
      <c r="W125" s="82"/>
      <c r="X125" s="82"/>
      <c r="Y125" s="183"/>
      <c r="Z125" s="82"/>
      <c r="AA125" s="181"/>
      <c r="AB125" s="82"/>
      <c r="AC125" s="82"/>
      <c r="AD125" s="82"/>
      <c r="AE125" s="82"/>
      <c r="AF125" s="82"/>
      <c r="AG125" s="83"/>
      <c r="AH125" s="83"/>
      <c r="AI125" s="219"/>
      <c r="AJ125" s="219"/>
      <c r="AK125" s="219"/>
      <c r="AL125" s="66"/>
      <c r="AM125" s="219"/>
      <c r="AN125" s="219"/>
      <c r="AO125" s="219"/>
      <c r="AP125" s="219"/>
      <c r="AQ125" s="219"/>
      <c r="AR125" s="219"/>
      <c r="AS125" s="219"/>
      <c r="AT125" s="219"/>
      <c r="AU125" s="219"/>
      <c r="AV125" s="219"/>
      <c r="AW125" s="219"/>
      <c r="AX125" s="219"/>
      <c r="AY125" s="219"/>
      <c r="AZ125" s="219"/>
      <c r="BA125" s="219"/>
      <c r="BB125" s="219"/>
      <c r="BC125" s="219"/>
      <c r="BD125" s="219"/>
      <c r="BE125" s="219"/>
      <c r="BF125" s="219"/>
      <c r="BG125" s="219"/>
      <c r="BH125" s="219"/>
      <c r="BI125" s="219"/>
      <c r="BJ125" s="219"/>
      <c r="BK125" s="219"/>
      <c r="BL125" s="219"/>
      <c r="BM125" s="219"/>
      <c r="BN125" s="219"/>
      <c r="BO125" s="219"/>
      <c r="BP125" s="219"/>
      <c r="BQ125" s="219"/>
      <c r="BR125" s="219"/>
      <c r="BS125" s="219"/>
      <c r="BT125" s="219"/>
      <c r="BU125" s="219"/>
      <c r="BV125" s="219"/>
      <c r="BW125" s="219"/>
      <c r="BX125" s="219"/>
      <c r="BY125" s="219"/>
      <c r="BZ125" s="219"/>
      <c r="CA125" s="219"/>
      <c r="CB125" s="219"/>
      <c r="CC125" s="219"/>
      <c r="CD125" s="219"/>
      <c r="CE125" s="219"/>
      <c r="CF125" s="219"/>
      <c r="CG125" s="219"/>
      <c r="CH125" s="219"/>
      <c r="CI125" s="219"/>
      <c r="CJ125" s="219"/>
      <c r="CK125" s="219"/>
      <c r="CL125" s="219"/>
      <c r="CM125" s="219"/>
      <c r="CN125" s="219"/>
      <c r="CO125" s="219"/>
      <c r="CP125" s="219"/>
      <c r="CQ125" s="219"/>
      <c r="CR125" s="219"/>
      <c r="CS125" s="219"/>
      <c r="CT125" s="219"/>
      <c r="CU125" s="219"/>
      <c r="CV125" s="219"/>
      <c r="CW125" s="219"/>
      <c r="CX125" s="219"/>
      <c r="CY125" s="219"/>
      <c r="CZ125" s="219"/>
      <c r="DA125" s="219"/>
      <c r="DB125" s="219"/>
      <c r="DC125" s="219"/>
      <c r="DD125" s="219"/>
      <c r="DE125" s="219"/>
      <c r="DF125" s="219"/>
      <c r="DG125" s="219"/>
      <c r="DH125" s="219"/>
      <c r="DI125" s="219"/>
      <c r="DJ125" s="219"/>
      <c r="DK125" s="219"/>
      <c r="DL125" s="219"/>
      <c r="DM125" s="219"/>
      <c r="DN125" s="219"/>
      <c r="DO125" s="219"/>
      <c r="DP125" s="219"/>
      <c r="DQ125" s="219"/>
      <c r="DR125" s="219"/>
      <c r="DS125" s="219"/>
      <c r="DT125" s="219"/>
      <c r="DU125" s="219"/>
      <c r="DV125" s="219"/>
      <c r="DW125" s="219"/>
      <c r="DX125" s="219"/>
      <c r="DY125" s="219"/>
      <c r="DZ125" s="219"/>
      <c r="EA125" s="219"/>
      <c r="EB125" s="219"/>
      <c r="EC125" s="219"/>
      <c r="ED125" s="219"/>
      <c r="EE125" s="219"/>
      <c r="EF125" s="219"/>
      <c r="EG125" s="219"/>
      <c r="EH125" s="219"/>
      <c r="EI125" s="219"/>
      <c r="EJ125" s="219"/>
      <c r="EK125" s="219"/>
      <c r="EL125" s="219"/>
      <c r="EM125" s="219"/>
      <c r="EN125" s="219"/>
      <c r="EO125" s="219"/>
      <c r="EP125" s="219"/>
      <c r="EQ125" s="219"/>
      <c r="ER125" s="219"/>
      <c r="ES125" s="219"/>
      <c r="ET125" s="219"/>
      <c r="EU125" s="219"/>
      <c r="EV125" s="219"/>
      <c r="EW125" s="219"/>
      <c r="EX125" s="219"/>
      <c r="EY125" s="219"/>
      <c r="EZ125" s="219"/>
      <c r="FA125" s="219"/>
      <c r="FB125" s="219"/>
      <c r="FC125" s="219"/>
      <c r="FD125" s="219"/>
      <c r="FE125" s="219"/>
      <c r="FF125" s="219"/>
      <c r="FG125" s="219"/>
      <c r="FH125" s="219"/>
      <c r="FI125" s="219"/>
      <c r="FJ125" s="219"/>
      <c r="FK125" s="219"/>
      <c r="FL125" s="219"/>
      <c r="FM125" s="219"/>
      <c r="FN125" s="219"/>
      <c r="FO125" s="219"/>
      <c r="FP125" s="219"/>
      <c r="FQ125" s="219"/>
      <c r="FR125" s="219"/>
      <c r="FS125" s="219"/>
      <c r="FT125" s="219"/>
      <c r="FU125" s="219"/>
      <c r="FV125" s="219"/>
      <c r="FW125" s="219"/>
      <c r="FX125" s="219"/>
      <c r="FY125" s="219"/>
      <c r="FZ125" s="219"/>
      <c r="GA125" s="219"/>
      <c r="GB125" s="219"/>
      <c r="GC125" s="219"/>
      <c r="GD125" s="219"/>
      <c r="GE125" s="219"/>
      <c r="GF125" s="219"/>
      <c r="GG125" s="219"/>
      <c r="GH125" s="219"/>
      <c r="GI125" s="219"/>
      <c r="GJ125" s="219"/>
      <c r="GK125" s="219"/>
      <c r="GL125" s="219"/>
      <c r="GM125" s="219"/>
      <c r="GN125" s="219"/>
      <c r="GO125" s="219"/>
      <c r="GP125" s="219"/>
      <c r="GQ125" s="219"/>
      <c r="GR125" s="219"/>
      <c r="GS125" s="219"/>
      <c r="GT125" s="219"/>
      <c r="GU125" s="219"/>
      <c r="GV125" s="219"/>
      <c r="GW125" s="219"/>
      <c r="GX125" s="219"/>
      <c r="GY125" s="219"/>
      <c r="GZ125" s="219"/>
      <c r="HA125" s="219"/>
      <c r="HB125" s="219"/>
      <c r="HC125" s="219"/>
      <c r="HD125" s="219"/>
      <c r="HE125" s="219"/>
      <c r="HF125" s="219"/>
      <c r="HG125" s="219"/>
      <c r="HH125" s="219"/>
      <c r="HI125" s="219"/>
      <c r="HJ125" s="219"/>
      <c r="HK125" s="219"/>
      <c r="HL125" s="219"/>
      <c r="HM125" s="219"/>
      <c r="HN125" s="219"/>
      <c r="HO125" s="219"/>
      <c r="HP125" s="219"/>
      <c r="HQ125" s="219"/>
      <c r="HR125" s="219"/>
      <c r="HS125" s="219"/>
      <c r="HT125" s="219"/>
      <c r="HU125" s="219"/>
      <c r="HV125" s="219"/>
      <c r="HW125" s="219"/>
      <c r="HX125" s="219"/>
      <c r="HY125" s="219"/>
      <c r="HZ125" s="219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  <c r="IW125" s="4"/>
      <c r="IX125" s="4"/>
      <c r="IY125" s="4"/>
      <c r="IZ125" s="4"/>
      <c r="JA125" s="4"/>
      <c r="JB125" s="4"/>
      <c r="JC125" s="4"/>
      <c r="JD125" s="4"/>
      <c r="JE125" s="4"/>
    </row>
    <row r="126" spans="1:265" s="78" customFormat="1">
      <c r="A126" s="76"/>
      <c r="B126" s="76"/>
      <c r="C126" s="76"/>
      <c r="D126" s="76"/>
      <c r="E126" s="76"/>
      <c r="F126" s="76"/>
      <c r="H126" s="79"/>
      <c r="I126" s="66"/>
      <c r="J126" s="80"/>
      <c r="K126" s="82"/>
      <c r="L126" s="82"/>
      <c r="M126" s="66"/>
      <c r="N126" s="82"/>
      <c r="O126" s="82"/>
      <c r="P126" s="104"/>
      <c r="Q126" s="104"/>
      <c r="R126" s="104"/>
      <c r="S126" s="82"/>
      <c r="T126" s="82"/>
      <c r="U126" s="82"/>
      <c r="V126" s="66"/>
      <c r="W126" s="82"/>
      <c r="X126" s="82"/>
      <c r="Y126" s="183"/>
      <c r="Z126" s="82"/>
      <c r="AA126" s="181"/>
      <c r="AB126" s="82"/>
      <c r="AC126" s="82"/>
      <c r="AD126" s="82"/>
      <c r="AE126" s="82"/>
      <c r="AF126" s="82"/>
      <c r="AG126" s="83"/>
      <c r="AH126" s="83"/>
      <c r="AI126" s="219"/>
      <c r="AJ126" s="219"/>
      <c r="AK126" s="219"/>
      <c r="AL126" s="66"/>
      <c r="AM126" s="219"/>
      <c r="AN126" s="219"/>
      <c r="AO126" s="219"/>
      <c r="AP126" s="219"/>
      <c r="AQ126" s="219"/>
      <c r="AR126" s="219"/>
      <c r="AS126" s="219"/>
      <c r="AT126" s="219"/>
      <c r="AU126" s="219"/>
      <c r="AV126" s="219"/>
      <c r="AW126" s="219"/>
      <c r="AX126" s="219"/>
      <c r="AY126" s="219"/>
      <c r="AZ126" s="219"/>
      <c r="BA126" s="219"/>
      <c r="BB126" s="219"/>
      <c r="BC126" s="219"/>
      <c r="BD126" s="219"/>
      <c r="BE126" s="219"/>
      <c r="BF126" s="219"/>
      <c r="BG126" s="219"/>
      <c r="BH126" s="219"/>
      <c r="BI126" s="219"/>
      <c r="BJ126" s="219"/>
      <c r="BK126" s="219"/>
      <c r="BL126" s="219"/>
      <c r="BM126" s="219"/>
      <c r="BN126" s="219"/>
      <c r="BO126" s="219"/>
      <c r="BP126" s="219"/>
      <c r="BQ126" s="219"/>
      <c r="BR126" s="219"/>
      <c r="BS126" s="219"/>
      <c r="BT126" s="219"/>
      <c r="BU126" s="219"/>
      <c r="BV126" s="219"/>
      <c r="BW126" s="219"/>
      <c r="BX126" s="219"/>
      <c r="BY126" s="219"/>
      <c r="BZ126" s="219"/>
      <c r="CA126" s="219"/>
      <c r="CB126" s="219"/>
      <c r="CC126" s="219"/>
      <c r="CD126" s="219"/>
      <c r="CE126" s="219"/>
      <c r="CF126" s="219"/>
      <c r="CG126" s="219"/>
      <c r="CH126" s="219"/>
      <c r="CI126" s="219"/>
      <c r="CJ126" s="219"/>
      <c r="CK126" s="219"/>
      <c r="CL126" s="219"/>
      <c r="CM126" s="219"/>
      <c r="CN126" s="219"/>
      <c r="CO126" s="219"/>
      <c r="CP126" s="219"/>
      <c r="CQ126" s="219"/>
      <c r="CR126" s="219"/>
      <c r="CS126" s="219"/>
      <c r="CT126" s="219"/>
      <c r="CU126" s="219"/>
      <c r="CV126" s="219"/>
      <c r="CW126" s="219"/>
      <c r="CX126" s="219"/>
      <c r="CY126" s="219"/>
      <c r="CZ126" s="219"/>
      <c r="DA126" s="219"/>
      <c r="DB126" s="219"/>
      <c r="DC126" s="219"/>
      <c r="DD126" s="219"/>
      <c r="DE126" s="219"/>
      <c r="DF126" s="219"/>
      <c r="DG126" s="219"/>
      <c r="DH126" s="219"/>
      <c r="DI126" s="219"/>
      <c r="DJ126" s="219"/>
      <c r="DK126" s="219"/>
      <c r="DL126" s="219"/>
      <c r="DM126" s="219"/>
      <c r="DN126" s="219"/>
      <c r="DO126" s="219"/>
      <c r="DP126" s="219"/>
      <c r="DQ126" s="219"/>
      <c r="DR126" s="219"/>
      <c r="DS126" s="219"/>
      <c r="DT126" s="219"/>
      <c r="DU126" s="219"/>
      <c r="DV126" s="219"/>
      <c r="DW126" s="219"/>
      <c r="DX126" s="219"/>
      <c r="DY126" s="219"/>
      <c r="DZ126" s="219"/>
      <c r="EA126" s="219"/>
      <c r="EB126" s="219"/>
      <c r="EC126" s="219"/>
      <c r="ED126" s="219"/>
      <c r="EE126" s="219"/>
      <c r="EF126" s="219"/>
      <c r="EG126" s="219"/>
      <c r="EH126" s="219"/>
      <c r="EI126" s="219"/>
      <c r="EJ126" s="219"/>
      <c r="EK126" s="219"/>
      <c r="EL126" s="219"/>
      <c r="EM126" s="219"/>
      <c r="EN126" s="219"/>
      <c r="EO126" s="219"/>
      <c r="EP126" s="219"/>
      <c r="EQ126" s="219"/>
      <c r="ER126" s="219"/>
      <c r="ES126" s="219"/>
      <c r="ET126" s="219"/>
      <c r="EU126" s="219"/>
      <c r="EV126" s="219"/>
      <c r="EW126" s="219"/>
      <c r="EX126" s="219"/>
      <c r="EY126" s="219"/>
      <c r="EZ126" s="219"/>
      <c r="FA126" s="219"/>
      <c r="FB126" s="219"/>
      <c r="FC126" s="219"/>
      <c r="FD126" s="219"/>
      <c r="FE126" s="219"/>
      <c r="FF126" s="219"/>
      <c r="FG126" s="219"/>
      <c r="FH126" s="219"/>
      <c r="FI126" s="219"/>
      <c r="FJ126" s="219"/>
      <c r="FK126" s="219"/>
      <c r="FL126" s="219"/>
      <c r="FM126" s="219"/>
      <c r="FN126" s="219"/>
      <c r="FO126" s="219"/>
      <c r="FP126" s="219"/>
      <c r="FQ126" s="219"/>
      <c r="FR126" s="219"/>
      <c r="FS126" s="219"/>
      <c r="FT126" s="219"/>
      <c r="FU126" s="219"/>
      <c r="FV126" s="219"/>
      <c r="FW126" s="219"/>
      <c r="FX126" s="219"/>
      <c r="FY126" s="219"/>
      <c r="FZ126" s="219"/>
      <c r="GA126" s="219"/>
      <c r="GB126" s="219"/>
      <c r="GC126" s="219"/>
      <c r="GD126" s="219"/>
      <c r="GE126" s="219"/>
      <c r="GF126" s="219"/>
      <c r="GG126" s="219"/>
      <c r="GH126" s="219"/>
      <c r="GI126" s="219"/>
      <c r="GJ126" s="219"/>
      <c r="GK126" s="219"/>
      <c r="GL126" s="219"/>
      <c r="GM126" s="219"/>
      <c r="GN126" s="219"/>
      <c r="GO126" s="219"/>
      <c r="GP126" s="219"/>
      <c r="GQ126" s="219"/>
      <c r="GR126" s="219"/>
      <c r="GS126" s="219"/>
      <c r="GT126" s="219"/>
      <c r="GU126" s="219"/>
      <c r="GV126" s="219"/>
      <c r="GW126" s="219"/>
      <c r="GX126" s="219"/>
      <c r="GY126" s="219"/>
      <c r="GZ126" s="219"/>
      <c r="HA126" s="219"/>
      <c r="HB126" s="219"/>
      <c r="HC126" s="219"/>
      <c r="HD126" s="219"/>
      <c r="HE126" s="219"/>
      <c r="HF126" s="219"/>
      <c r="HG126" s="219"/>
      <c r="HH126" s="219"/>
      <c r="HI126" s="219"/>
      <c r="HJ126" s="219"/>
      <c r="HK126" s="219"/>
      <c r="HL126" s="219"/>
      <c r="HM126" s="219"/>
      <c r="HN126" s="219"/>
      <c r="HO126" s="219"/>
      <c r="HP126" s="219"/>
      <c r="HQ126" s="219"/>
      <c r="HR126" s="219"/>
      <c r="HS126" s="219"/>
      <c r="HT126" s="219"/>
      <c r="HU126" s="219"/>
      <c r="HV126" s="219"/>
      <c r="HW126" s="219"/>
      <c r="HX126" s="219"/>
      <c r="HY126" s="219"/>
      <c r="HZ126" s="219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  <c r="IW126" s="4"/>
      <c r="IX126" s="4"/>
      <c r="IY126" s="4"/>
      <c r="IZ126" s="4"/>
      <c r="JA126" s="4"/>
      <c r="JB126" s="4"/>
      <c r="JC126" s="4"/>
      <c r="JD126" s="4"/>
      <c r="JE126" s="4"/>
    </row>
    <row r="127" spans="1:265" s="78" customFormat="1">
      <c r="A127" s="76"/>
      <c r="B127" s="76"/>
      <c r="C127" s="76"/>
      <c r="D127" s="76"/>
      <c r="E127" s="76"/>
      <c r="F127" s="76"/>
      <c r="H127" s="79"/>
      <c r="I127" s="66"/>
      <c r="J127" s="80"/>
      <c r="K127" s="82"/>
      <c r="L127" s="82"/>
      <c r="M127" s="66"/>
      <c r="N127" s="82"/>
      <c r="O127" s="82"/>
      <c r="P127" s="104"/>
      <c r="Q127" s="104"/>
      <c r="R127" s="104"/>
      <c r="S127" s="82"/>
      <c r="T127" s="82"/>
      <c r="U127" s="82"/>
      <c r="V127" s="66"/>
      <c r="W127" s="82"/>
      <c r="X127" s="82"/>
      <c r="Y127" s="183"/>
      <c r="Z127" s="82"/>
      <c r="AA127" s="181"/>
      <c r="AB127" s="82"/>
      <c r="AC127" s="82"/>
      <c r="AD127" s="82"/>
      <c r="AE127" s="82"/>
      <c r="AF127" s="82"/>
      <c r="AG127" s="83"/>
      <c r="AH127" s="83"/>
      <c r="AI127" s="219"/>
      <c r="AJ127" s="219"/>
      <c r="AK127" s="219"/>
      <c r="AL127" s="66"/>
      <c r="AM127" s="219"/>
      <c r="AN127" s="219"/>
      <c r="AO127" s="219"/>
      <c r="AP127" s="219"/>
      <c r="AQ127" s="219"/>
      <c r="AR127" s="219"/>
      <c r="AS127" s="219"/>
      <c r="AT127" s="219"/>
      <c r="AU127" s="219"/>
      <c r="AV127" s="219"/>
      <c r="AW127" s="219"/>
      <c r="AX127" s="219"/>
      <c r="AY127" s="219"/>
      <c r="AZ127" s="219"/>
      <c r="BA127" s="219"/>
      <c r="BB127" s="219"/>
      <c r="BC127" s="219"/>
      <c r="BD127" s="219"/>
      <c r="BE127" s="219"/>
      <c r="BF127" s="219"/>
      <c r="BG127" s="219"/>
      <c r="BH127" s="219"/>
      <c r="BI127" s="219"/>
      <c r="BJ127" s="219"/>
      <c r="BK127" s="219"/>
      <c r="BL127" s="219"/>
      <c r="BM127" s="219"/>
      <c r="BN127" s="219"/>
      <c r="BO127" s="219"/>
      <c r="BP127" s="219"/>
      <c r="BQ127" s="219"/>
      <c r="BR127" s="219"/>
      <c r="BS127" s="219"/>
      <c r="BT127" s="219"/>
      <c r="BU127" s="219"/>
      <c r="BV127" s="219"/>
      <c r="BW127" s="219"/>
      <c r="BX127" s="219"/>
      <c r="BY127" s="219"/>
      <c r="BZ127" s="219"/>
      <c r="CA127" s="219"/>
      <c r="CB127" s="219"/>
      <c r="CC127" s="219"/>
      <c r="CD127" s="219"/>
      <c r="CE127" s="219"/>
      <c r="CF127" s="219"/>
      <c r="CG127" s="219"/>
      <c r="CH127" s="219"/>
      <c r="CI127" s="219"/>
      <c r="CJ127" s="219"/>
      <c r="CK127" s="219"/>
      <c r="CL127" s="219"/>
      <c r="CM127" s="219"/>
      <c r="CN127" s="219"/>
      <c r="CO127" s="219"/>
      <c r="CP127" s="219"/>
      <c r="CQ127" s="219"/>
      <c r="CR127" s="219"/>
      <c r="CS127" s="219"/>
      <c r="CT127" s="219"/>
      <c r="CU127" s="219"/>
      <c r="CV127" s="219"/>
      <c r="CW127" s="219"/>
      <c r="CX127" s="219"/>
      <c r="CY127" s="219"/>
      <c r="CZ127" s="219"/>
      <c r="DA127" s="219"/>
      <c r="DB127" s="219"/>
      <c r="DC127" s="219"/>
      <c r="DD127" s="219"/>
      <c r="DE127" s="219"/>
      <c r="DF127" s="219"/>
      <c r="DG127" s="219"/>
      <c r="DH127" s="219"/>
      <c r="DI127" s="219"/>
      <c r="DJ127" s="219"/>
      <c r="DK127" s="219"/>
      <c r="DL127" s="219"/>
      <c r="DM127" s="219"/>
      <c r="DN127" s="219"/>
      <c r="DO127" s="219"/>
      <c r="DP127" s="219"/>
      <c r="DQ127" s="219"/>
      <c r="DR127" s="219"/>
      <c r="DS127" s="219"/>
      <c r="DT127" s="219"/>
      <c r="DU127" s="219"/>
      <c r="DV127" s="219"/>
      <c r="DW127" s="219"/>
      <c r="DX127" s="219"/>
      <c r="DY127" s="219"/>
      <c r="DZ127" s="219"/>
      <c r="EA127" s="219"/>
      <c r="EB127" s="219"/>
      <c r="EC127" s="219"/>
      <c r="ED127" s="219"/>
      <c r="EE127" s="219"/>
      <c r="EF127" s="219"/>
      <c r="EG127" s="219"/>
      <c r="EH127" s="219"/>
      <c r="EI127" s="219"/>
      <c r="EJ127" s="219"/>
      <c r="EK127" s="219"/>
      <c r="EL127" s="219"/>
      <c r="EM127" s="219"/>
      <c r="EN127" s="219"/>
      <c r="EO127" s="219"/>
      <c r="EP127" s="219"/>
      <c r="EQ127" s="219"/>
      <c r="ER127" s="219"/>
      <c r="ES127" s="219"/>
      <c r="ET127" s="219"/>
      <c r="EU127" s="219"/>
      <c r="EV127" s="219"/>
      <c r="EW127" s="219"/>
      <c r="EX127" s="219"/>
      <c r="EY127" s="219"/>
      <c r="EZ127" s="219"/>
      <c r="FA127" s="219"/>
      <c r="FB127" s="219"/>
      <c r="FC127" s="219"/>
      <c r="FD127" s="219"/>
      <c r="FE127" s="219"/>
      <c r="FF127" s="219"/>
      <c r="FG127" s="219"/>
      <c r="FH127" s="219"/>
      <c r="FI127" s="219"/>
      <c r="FJ127" s="219"/>
      <c r="FK127" s="219"/>
      <c r="FL127" s="219"/>
      <c r="FM127" s="219"/>
      <c r="FN127" s="219"/>
      <c r="FO127" s="219"/>
      <c r="FP127" s="219"/>
      <c r="FQ127" s="219"/>
      <c r="FR127" s="219"/>
      <c r="FS127" s="219"/>
      <c r="FT127" s="219"/>
      <c r="FU127" s="219"/>
      <c r="FV127" s="219"/>
      <c r="FW127" s="219"/>
      <c r="FX127" s="219"/>
      <c r="FY127" s="219"/>
      <c r="FZ127" s="219"/>
      <c r="GA127" s="219"/>
      <c r="GB127" s="219"/>
      <c r="GC127" s="219"/>
      <c r="GD127" s="219"/>
      <c r="GE127" s="219"/>
      <c r="GF127" s="219"/>
      <c r="GG127" s="219"/>
      <c r="GH127" s="219"/>
      <c r="GI127" s="219"/>
      <c r="GJ127" s="219"/>
      <c r="GK127" s="219"/>
      <c r="GL127" s="219"/>
      <c r="GM127" s="219"/>
      <c r="GN127" s="219"/>
      <c r="GO127" s="219"/>
      <c r="GP127" s="219"/>
      <c r="GQ127" s="219"/>
      <c r="GR127" s="219"/>
      <c r="GS127" s="219"/>
      <c r="GT127" s="219"/>
      <c r="GU127" s="219"/>
      <c r="GV127" s="219"/>
      <c r="GW127" s="219"/>
      <c r="GX127" s="219"/>
      <c r="GY127" s="219"/>
      <c r="GZ127" s="219"/>
      <c r="HA127" s="219"/>
      <c r="HB127" s="219"/>
      <c r="HC127" s="219"/>
      <c r="HD127" s="219"/>
      <c r="HE127" s="219"/>
      <c r="HF127" s="219"/>
      <c r="HG127" s="219"/>
      <c r="HH127" s="219"/>
      <c r="HI127" s="219"/>
      <c r="HJ127" s="219"/>
      <c r="HK127" s="219"/>
      <c r="HL127" s="219"/>
      <c r="HM127" s="219"/>
      <c r="HN127" s="219"/>
      <c r="HO127" s="219"/>
      <c r="HP127" s="219"/>
      <c r="HQ127" s="219"/>
      <c r="HR127" s="219"/>
      <c r="HS127" s="219"/>
      <c r="HT127" s="219"/>
      <c r="HU127" s="219"/>
      <c r="HV127" s="219"/>
      <c r="HW127" s="219"/>
      <c r="HX127" s="219"/>
      <c r="HY127" s="219"/>
      <c r="HZ127" s="219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  <c r="IW127" s="4"/>
      <c r="IX127" s="4"/>
      <c r="IY127" s="4"/>
      <c r="IZ127" s="4"/>
      <c r="JA127" s="4"/>
      <c r="JB127" s="4"/>
      <c r="JC127" s="4"/>
      <c r="JD127" s="4"/>
      <c r="JE127" s="4"/>
    </row>
    <row r="128" spans="1:265" s="78" customFormat="1">
      <c r="A128" s="76"/>
      <c r="B128" s="76"/>
      <c r="C128" s="76"/>
      <c r="D128" s="76"/>
      <c r="E128" s="76"/>
      <c r="F128" s="76"/>
      <c r="H128" s="79"/>
      <c r="I128" s="66"/>
      <c r="J128" s="80"/>
      <c r="K128" s="82"/>
      <c r="L128" s="82"/>
      <c r="M128" s="66"/>
      <c r="N128" s="82"/>
      <c r="O128" s="82"/>
      <c r="P128" s="104"/>
      <c r="Q128" s="104"/>
      <c r="R128" s="104"/>
      <c r="S128" s="82"/>
      <c r="T128" s="82"/>
      <c r="U128" s="82"/>
      <c r="V128" s="66"/>
      <c r="W128" s="82"/>
      <c r="X128" s="82"/>
      <c r="Y128" s="183"/>
      <c r="Z128" s="82"/>
      <c r="AA128" s="181"/>
      <c r="AB128" s="82"/>
      <c r="AC128" s="82"/>
      <c r="AD128" s="82"/>
      <c r="AE128" s="82"/>
      <c r="AF128" s="82"/>
      <c r="AG128" s="83"/>
      <c r="AH128" s="83"/>
      <c r="AI128" s="219"/>
      <c r="AJ128" s="219"/>
      <c r="AK128" s="219"/>
      <c r="AL128" s="66"/>
      <c r="AM128" s="219"/>
      <c r="AN128" s="219"/>
      <c r="AO128" s="219"/>
      <c r="AP128" s="219"/>
      <c r="AQ128" s="219"/>
      <c r="AR128" s="219"/>
      <c r="AS128" s="219"/>
      <c r="AT128" s="219"/>
      <c r="AU128" s="219"/>
      <c r="AV128" s="219"/>
      <c r="AW128" s="219"/>
      <c r="AX128" s="219"/>
      <c r="AY128" s="219"/>
      <c r="AZ128" s="219"/>
      <c r="BA128" s="219"/>
      <c r="BB128" s="219"/>
      <c r="BC128" s="219"/>
      <c r="BD128" s="219"/>
      <c r="BE128" s="219"/>
      <c r="BF128" s="219"/>
      <c r="BG128" s="219"/>
      <c r="BH128" s="219"/>
      <c r="BI128" s="219"/>
      <c r="BJ128" s="219"/>
      <c r="BK128" s="219"/>
      <c r="BL128" s="219"/>
      <c r="BM128" s="219"/>
      <c r="BN128" s="219"/>
      <c r="BO128" s="219"/>
      <c r="BP128" s="219"/>
      <c r="BQ128" s="219"/>
      <c r="BR128" s="219"/>
      <c r="BS128" s="219"/>
      <c r="BT128" s="219"/>
      <c r="BU128" s="219"/>
      <c r="BV128" s="219"/>
      <c r="BW128" s="219"/>
      <c r="BX128" s="219"/>
      <c r="BY128" s="219"/>
      <c r="BZ128" s="219"/>
      <c r="CA128" s="219"/>
      <c r="CB128" s="219"/>
      <c r="CC128" s="219"/>
      <c r="CD128" s="219"/>
      <c r="CE128" s="219"/>
      <c r="CF128" s="219"/>
      <c r="CG128" s="219"/>
      <c r="CH128" s="219"/>
      <c r="CI128" s="219"/>
      <c r="CJ128" s="219"/>
      <c r="CK128" s="219"/>
      <c r="CL128" s="219"/>
      <c r="CM128" s="219"/>
      <c r="CN128" s="219"/>
      <c r="CO128" s="219"/>
      <c r="CP128" s="219"/>
      <c r="CQ128" s="219"/>
      <c r="CR128" s="219"/>
      <c r="CS128" s="219"/>
      <c r="CT128" s="219"/>
      <c r="CU128" s="219"/>
      <c r="CV128" s="219"/>
      <c r="CW128" s="219"/>
      <c r="CX128" s="219"/>
      <c r="CY128" s="219"/>
      <c r="CZ128" s="219"/>
      <c r="DA128" s="219"/>
      <c r="DB128" s="219"/>
      <c r="DC128" s="219"/>
      <c r="DD128" s="219"/>
      <c r="DE128" s="219"/>
      <c r="DF128" s="219"/>
      <c r="DG128" s="219"/>
      <c r="DH128" s="219"/>
      <c r="DI128" s="219"/>
      <c r="DJ128" s="219"/>
      <c r="DK128" s="219"/>
      <c r="DL128" s="219"/>
      <c r="DM128" s="219"/>
      <c r="DN128" s="219"/>
      <c r="DO128" s="219"/>
      <c r="DP128" s="219"/>
      <c r="DQ128" s="219"/>
      <c r="DR128" s="219"/>
      <c r="DS128" s="219"/>
      <c r="DT128" s="219"/>
      <c r="DU128" s="219"/>
      <c r="DV128" s="219"/>
      <c r="DW128" s="219"/>
      <c r="DX128" s="219"/>
      <c r="DY128" s="219"/>
      <c r="DZ128" s="219"/>
      <c r="EA128" s="219"/>
      <c r="EB128" s="219"/>
      <c r="EC128" s="219"/>
      <c r="ED128" s="219"/>
      <c r="EE128" s="219"/>
      <c r="EF128" s="219"/>
      <c r="EG128" s="219"/>
      <c r="EH128" s="219"/>
      <c r="EI128" s="219"/>
      <c r="EJ128" s="219"/>
      <c r="EK128" s="219"/>
      <c r="EL128" s="219"/>
      <c r="EM128" s="219"/>
      <c r="EN128" s="219"/>
      <c r="EO128" s="219"/>
      <c r="EP128" s="219"/>
      <c r="EQ128" s="219"/>
      <c r="ER128" s="219"/>
      <c r="ES128" s="219"/>
      <c r="ET128" s="219"/>
      <c r="EU128" s="219"/>
      <c r="EV128" s="219"/>
      <c r="EW128" s="219"/>
      <c r="EX128" s="219"/>
      <c r="EY128" s="219"/>
      <c r="EZ128" s="219"/>
      <c r="FA128" s="219"/>
      <c r="FB128" s="219"/>
      <c r="FC128" s="219"/>
      <c r="FD128" s="219"/>
      <c r="FE128" s="219"/>
      <c r="FF128" s="219"/>
      <c r="FG128" s="219"/>
      <c r="FH128" s="219"/>
      <c r="FI128" s="219"/>
      <c r="FJ128" s="219"/>
      <c r="FK128" s="219"/>
      <c r="FL128" s="219"/>
      <c r="FM128" s="219"/>
      <c r="FN128" s="219"/>
      <c r="FO128" s="219"/>
      <c r="FP128" s="219"/>
      <c r="FQ128" s="219"/>
      <c r="FR128" s="219"/>
      <c r="FS128" s="219"/>
      <c r="FT128" s="219"/>
      <c r="FU128" s="219"/>
      <c r="FV128" s="219"/>
      <c r="FW128" s="219"/>
      <c r="FX128" s="219"/>
      <c r="FY128" s="219"/>
      <c r="FZ128" s="219"/>
      <c r="GA128" s="219"/>
      <c r="GB128" s="219"/>
      <c r="GC128" s="219"/>
      <c r="GD128" s="219"/>
      <c r="GE128" s="219"/>
      <c r="GF128" s="219"/>
      <c r="GG128" s="219"/>
      <c r="GH128" s="219"/>
      <c r="GI128" s="219"/>
      <c r="GJ128" s="219"/>
      <c r="GK128" s="219"/>
      <c r="GL128" s="219"/>
      <c r="GM128" s="219"/>
      <c r="GN128" s="219"/>
      <c r="GO128" s="219"/>
      <c r="GP128" s="219"/>
      <c r="GQ128" s="219"/>
      <c r="GR128" s="219"/>
      <c r="GS128" s="219"/>
      <c r="GT128" s="219"/>
      <c r="GU128" s="219"/>
      <c r="GV128" s="219"/>
      <c r="GW128" s="219"/>
      <c r="GX128" s="219"/>
      <c r="GY128" s="219"/>
      <c r="GZ128" s="219"/>
      <c r="HA128" s="219"/>
      <c r="HB128" s="219"/>
      <c r="HC128" s="219"/>
      <c r="HD128" s="219"/>
      <c r="HE128" s="219"/>
      <c r="HF128" s="219"/>
      <c r="HG128" s="219"/>
      <c r="HH128" s="219"/>
      <c r="HI128" s="219"/>
      <c r="HJ128" s="219"/>
      <c r="HK128" s="219"/>
      <c r="HL128" s="219"/>
      <c r="HM128" s="219"/>
      <c r="HN128" s="219"/>
      <c r="HO128" s="219"/>
      <c r="HP128" s="219"/>
      <c r="HQ128" s="219"/>
      <c r="HR128" s="219"/>
      <c r="HS128" s="219"/>
      <c r="HT128" s="219"/>
      <c r="HU128" s="219"/>
      <c r="HV128" s="219"/>
      <c r="HW128" s="219"/>
      <c r="HX128" s="219"/>
      <c r="HY128" s="219"/>
      <c r="HZ128" s="219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  <c r="IW128" s="4"/>
      <c r="IX128" s="4"/>
      <c r="IY128" s="4"/>
      <c r="IZ128" s="4"/>
      <c r="JA128" s="4"/>
      <c r="JB128" s="4"/>
      <c r="JC128" s="4"/>
      <c r="JD128" s="4"/>
      <c r="JE128" s="4"/>
    </row>
    <row r="129" spans="1:265" s="78" customFormat="1">
      <c r="A129" s="76"/>
      <c r="B129" s="76"/>
      <c r="C129" s="76"/>
      <c r="D129" s="76"/>
      <c r="E129" s="76"/>
      <c r="F129" s="76"/>
      <c r="H129" s="79"/>
      <c r="I129" s="66"/>
      <c r="J129" s="80"/>
      <c r="K129" s="82"/>
      <c r="L129" s="82"/>
      <c r="M129" s="66"/>
      <c r="N129" s="82"/>
      <c r="O129" s="82"/>
      <c r="P129" s="104"/>
      <c r="Q129" s="104"/>
      <c r="R129" s="104"/>
      <c r="S129" s="82"/>
      <c r="T129" s="82"/>
      <c r="U129" s="82"/>
      <c r="V129" s="66"/>
      <c r="W129" s="82"/>
      <c r="X129" s="82"/>
      <c r="Y129" s="183"/>
      <c r="Z129" s="82"/>
      <c r="AA129" s="181"/>
      <c r="AB129" s="82"/>
      <c r="AC129" s="82"/>
      <c r="AD129" s="82"/>
      <c r="AE129" s="82"/>
      <c r="AF129" s="82"/>
      <c r="AG129" s="83"/>
      <c r="AH129" s="83"/>
      <c r="AI129" s="219"/>
      <c r="AJ129" s="219"/>
      <c r="AK129" s="219"/>
      <c r="AL129" s="66"/>
      <c r="AM129" s="219"/>
      <c r="AN129" s="219"/>
      <c r="AO129" s="219"/>
      <c r="AP129" s="219"/>
      <c r="AQ129" s="219"/>
      <c r="AR129" s="219"/>
      <c r="AS129" s="219"/>
      <c r="AT129" s="219"/>
      <c r="AU129" s="219"/>
      <c r="AV129" s="219"/>
      <c r="AW129" s="219"/>
      <c r="AX129" s="219"/>
      <c r="AY129" s="219"/>
      <c r="AZ129" s="219"/>
      <c r="BA129" s="219"/>
      <c r="BB129" s="219"/>
      <c r="BC129" s="219"/>
      <c r="BD129" s="219"/>
      <c r="BE129" s="219"/>
      <c r="BF129" s="219"/>
      <c r="BG129" s="219"/>
      <c r="BH129" s="219"/>
      <c r="BI129" s="219"/>
      <c r="BJ129" s="219"/>
      <c r="BK129" s="219"/>
      <c r="BL129" s="219"/>
      <c r="BM129" s="219"/>
      <c r="BN129" s="219"/>
      <c r="BO129" s="219"/>
      <c r="BP129" s="219"/>
      <c r="BQ129" s="219"/>
      <c r="BR129" s="219"/>
      <c r="BS129" s="219"/>
      <c r="BT129" s="219"/>
      <c r="BU129" s="219"/>
      <c r="BV129" s="219"/>
      <c r="BW129" s="219"/>
      <c r="BX129" s="219"/>
      <c r="BY129" s="219"/>
      <c r="BZ129" s="219"/>
      <c r="CA129" s="219"/>
      <c r="CB129" s="219"/>
      <c r="CC129" s="219"/>
      <c r="CD129" s="219"/>
      <c r="CE129" s="219"/>
      <c r="CF129" s="219"/>
      <c r="CG129" s="219"/>
      <c r="CH129" s="219"/>
      <c r="CI129" s="219"/>
      <c r="CJ129" s="219"/>
      <c r="CK129" s="219"/>
      <c r="CL129" s="219"/>
      <c r="CM129" s="219"/>
      <c r="CN129" s="219"/>
      <c r="CO129" s="219"/>
      <c r="CP129" s="219"/>
      <c r="CQ129" s="219"/>
      <c r="CR129" s="219"/>
      <c r="CS129" s="219"/>
      <c r="CT129" s="219"/>
      <c r="CU129" s="219"/>
      <c r="CV129" s="219"/>
      <c r="CW129" s="219"/>
      <c r="CX129" s="219"/>
      <c r="CY129" s="219"/>
      <c r="CZ129" s="219"/>
      <c r="DA129" s="219"/>
      <c r="DB129" s="219"/>
      <c r="DC129" s="219"/>
      <c r="DD129" s="219"/>
      <c r="DE129" s="219"/>
      <c r="DF129" s="219"/>
      <c r="DG129" s="219"/>
      <c r="DH129" s="219"/>
      <c r="DI129" s="219"/>
      <c r="DJ129" s="219"/>
      <c r="DK129" s="219"/>
      <c r="DL129" s="219"/>
      <c r="DM129" s="219"/>
      <c r="DN129" s="219"/>
      <c r="DO129" s="219"/>
      <c r="DP129" s="219"/>
      <c r="DQ129" s="219"/>
      <c r="DR129" s="219"/>
      <c r="DS129" s="219"/>
      <c r="DT129" s="219"/>
      <c r="DU129" s="219"/>
      <c r="DV129" s="219"/>
      <c r="DW129" s="219"/>
      <c r="DX129" s="219"/>
      <c r="DY129" s="219"/>
      <c r="DZ129" s="219"/>
      <c r="EA129" s="219"/>
      <c r="EB129" s="219"/>
      <c r="EC129" s="219"/>
      <c r="ED129" s="219"/>
      <c r="EE129" s="219"/>
      <c r="EF129" s="219"/>
      <c r="EG129" s="219"/>
      <c r="EH129" s="219"/>
      <c r="EI129" s="219"/>
      <c r="EJ129" s="219"/>
      <c r="EK129" s="219"/>
      <c r="EL129" s="219"/>
      <c r="EM129" s="219"/>
      <c r="EN129" s="219"/>
      <c r="EO129" s="219"/>
      <c r="EP129" s="219"/>
      <c r="EQ129" s="219"/>
      <c r="ER129" s="219"/>
      <c r="ES129" s="219"/>
      <c r="ET129" s="219"/>
      <c r="EU129" s="219"/>
      <c r="EV129" s="219"/>
      <c r="EW129" s="219"/>
      <c r="EX129" s="219"/>
      <c r="EY129" s="219"/>
      <c r="EZ129" s="219"/>
      <c r="FA129" s="219"/>
      <c r="FB129" s="219"/>
      <c r="FC129" s="219"/>
      <c r="FD129" s="219"/>
      <c r="FE129" s="219"/>
      <c r="FF129" s="219"/>
      <c r="FG129" s="219"/>
      <c r="FH129" s="219"/>
      <c r="FI129" s="219"/>
      <c r="FJ129" s="219"/>
      <c r="FK129" s="219"/>
      <c r="FL129" s="219"/>
      <c r="FM129" s="219"/>
      <c r="FN129" s="219"/>
      <c r="FO129" s="219"/>
      <c r="FP129" s="219"/>
      <c r="FQ129" s="219"/>
      <c r="FR129" s="219"/>
      <c r="FS129" s="219"/>
      <c r="FT129" s="219"/>
      <c r="FU129" s="219"/>
      <c r="FV129" s="219"/>
      <c r="FW129" s="219"/>
      <c r="FX129" s="219"/>
      <c r="FY129" s="219"/>
      <c r="FZ129" s="219"/>
      <c r="GA129" s="219"/>
      <c r="GB129" s="219"/>
      <c r="GC129" s="219"/>
      <c r="GD129" s="219"/>
      <c r="GE129" s="219"/>
      <c r="GF129" s="219"/>
      <c r="GG129" s="219"/>
      <c r="GH129" s="219"/>
      <c r="GI129" s="219"/>
      <c r="GJ129" s="219"/>
      <c r="GK129" s="219"/>
      <c r="GL129" s="219"/>
      <c r="GM129" s="219"/>
      <c r="GN129" s="219"/>
      <c r="GO129" s="219"/>
      <c r="GP129" s="219"/>
      <c r="GQ129" s="219"/>
      <c r="GR129" s="219"/>
      <c r="GS129" s="219"/>
      <c r="GT129" s="219"/>
      <c r="GU129" s="219"/>
      <c r="GV129" s="219"/>
      <c r="GW129" s="219"/>
      <c r="GX129" s="219"/>
      <c r="GY129" s="219"/>
      <c r="GZ129" s="219"/>
      <c r="HA129" s="219"/>
      <c r="HB129" s="219"/>
      <c r="HC129" s="219"/>
      <c r="HD129" s="219"/>
      <c r="HE129" s="219"/>
      <c r="HF129" s="219"/>
      <c r="HG129" s="219"/>
      <c r="HH129" s="219"/>
      <c r="HI129" s="219"/>
      <c r="HJ129" s="219"/>
      <c r="HK129" s="219"/>
      <c r="HL129" s="219"/>
      <c r="HM129" s="219"/>
      <c r="HN129" s="219"/>
      <c r="HO129" s="219"/>
      <c r="HP129" s="219"/>
      <c r="HQ129" s="219"/>
      <c r="HR129" s="219"/>
      <c r="HS129" s="219"/>
      <c r="HT129" s="219"/>
      <c r="HU129" s="219"/>
      <c r="HV129" s="219"/>
      <c r="HW129" s="219"/>
      <c r="HX129" s="219"/>
      <c r="HY129" s="219"/>
      <c r="HZ129" s="219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  <c r="IW129" s="4"/>
      <c r="IX129" s="4"/>
      <c r="IY129" s="4"/>
      <c r="IZ129" s="4"/>
      <c r="JA129" s="4"/>
      <c r="JB129" s="4"/>
      <c r="JC129" s="4"/>
      <c r="JD129" s="4"/>
      <c r="JE129" s="4"/>
    </row>
    <row r="130" spans="1:265" s="78" customFormat="1">
      <c r="A130" s="76"/>
      <c r="B130" s="76"/>
      <c r="C130" s="76"/>
      <c r="D130" s="76"/>
      <c r="E130" s="76"/>
      <c r="F130" s="76"/>
      <c r="H130" s="79"/>
      <c r="I130" s="66"/>
      <c r="J130" s="80"/>
      <c r="K130" s="82"/>
      <c r="L130" s="82"/>
      <c r="M130" s="66"/>
      <c r="N130" s="82"/>
      <c r="O130" s="82"/>
      <c r="P130" s="104"/>
      <c r="Q130" s="104"/>
      <c r="R130" s="104"/>
      <c r="S130" s="82"/>
      <c r="T130" s="82"/>
      <c r="U130" s="82"/>
      <c r="V130" s="66"/>
      <c r="W130" s="82"/>
      <c r="X130" s="82"/>
      <c r="Y130" s="183"/>
      <c r="Z130" s="82"/>
      <c r="AA130" s="181"/>
      <c r="AB130" s="82"/>
      <c r="AC130" s="82"/>
      <c r="AD130" s="82"/>
      <c r="AE130" s="82"/>
      <c r="AF130" s="82"/>
      <c r="AG130" s="83"/>
      <c r="AH130" s="83"/>
      <c r="AI130" s="219"/>
      <c r="AJ130" s="219"/>
      <c r="AK130" s="219"/>
      <c r="AL130" s="66"/>
      <c r="AM130" s="219"/>
      <c r="AN130" s="219"/>
      <c r="AO130" s="219"/>
      <c r="AP130" s="219"/>
      <c r="AQ130" s="219"/>
      <c r="AR130" s="219"/>
      <c r="AS130" s="219"/>
      <c r="AT130" s="219"/>
      <c r="AU130" s="219"/>
      <c r="AV130" s="219"/>
      <c r="AW130" s="219"/>
      <c r="AX130" s="219"/>
      <c r="AY130" s="219"/>
      <c r="AZ130" s="219"/>
      <c r="BA130" s="219"/>
      <c r="BB130" s="219"/>
      <c r="BC130" s="219"/>
      <c r="BD130" s="219"/>
      <c r="BE130" s="219"/>
      <c r="BF130" s="219"/>
      <c r="BG130" s="219"/>
      <c r="BH130" s="219"/>
      <c r="BI130" s="219"/>
      <c r="BJ130" s="219"/>
      <c r="BK130" s="219"/>
      <c r="BL130" s="219"/>
      <c r="BM130" s="219"/>
      <c r="BN130" s="219"/>
      <c r="BO130" s="219"/>
      <c r="BP130" s="219"/>
      <c r="BQ130" s="219"/>
      <c r="BR130" s="219"/>
      <c r="BS130" s="219"/>
      <c r="BT130" s="219"/>
      <c r="BU130" s="219"/>
      <c r="BV130" s="219"/>
      <c r="BW130" s="219"/>
      <c r="BX130" s="219"/>
      <c r="BY130" s="219"/>
      <c r="BZ130" s="219"/>
      <c r="CA130" s="219"/>
      <c r="CB130" s="219"/>
      <c r="CC130" s="219"/>
      <c r="CD130" s="219"/>
      <c r="CE130" s="219"/>
      <c r="CF130" s="219"/>
      <c r="CG130" s="219"/>
      <c r="CH130" s="219"/>
      <c r="CI130" s="219"/>
      <c r="CJ130" s="219"/>
      <c r="CK130" s="219"/>
      <c r="CL130" s="219"/>
      <c r="CM130" s="219"/>
      <c r="CN130" s="219"/>
      <c r="CO130" s="219"/>
      <c r="CP130" s="219"/>
      <c r="CQ130" s="219"/>
      <c r="CR130" s="219"/>
      <c r="CS130" s="219"/>
      <c r="CT130" s="219"/>
      <c r="CU130" s="219"/>
      <c r="CV130" s="219"/>
      <c r="CW130" s="219"/>
      <c r="CX130" s="219"/>
      <c r="CY130" s="219"/>
      <c r="CZ130" s="219"/>
      <c r="DA130" s="219"/>
      <c r="DB130" s="219"/>
      <c r="DC130" s="219"/>
      <c r="DD130" s="219"/>
      <c r="DE130" s="219"/>
      <c r="DF130" s="219"/>
      <c r="DG130" s="219"/>
      <c r="DH130" s="219"/>
      <c r="DI130" s="219"/>
      <c r="DJ130" s="219"/>
      <c r="DK130" s="219"/>
      <c r="DL130" s="219"/>
      <c r="DM130" s="219"/>
      <c r="DN130" s="219"/>
      <c r="DO130" s="219"/>
      <c r="DP130" s="219"/>
      <c r="DQ130" s="219"/>
      <c r="DR130" s="219"/>
      <c r="DS130" s="219"/>
      <c r="DT130" s="219"/>
      <c r="DU130" s="219"/>
      <c r="DV130" s="219"/>
      <c r="DW130" s="219"/>
      <c r="DX130" s="219"/>
      <c r="DY130" s="219"/>
      <c r="DZ130" s="219"/>
      <c r="EA130" s="219"/>
      <c r="EB130" s="219"/>
      <c r="EC130" s="219"/>
      <c r="ED130" s="219"/>
      <c r="EE130" s="219"/>
      <c r="EF130" s="219"/>
      <c r="EG130" s="219"/>
      <c r="EH130" s="219"/>
      <c r="EI130" s="219"/>
      <c r="EJ130" s="219"/>
      <c r="EK130" s="219"/>
      <c r="EL130" s="219"/>
      <c r="EM130" s="219"/>
      <c r="EN130" s="219"/>
      <c r="EO130" s="219"/>
      <c r="EP130" s="219"/>
      <c r="EQ130" s="219"/>
      <c r="ER130" s="219"/>
      <c r="ES130" s="219"/>
      <c r="ET130" s="219"/>
      <c r="EU130" s="219"/>
      <c r="EV130" s="219"/>
      <c r="EW130" s="219"/>
      <c r="EX130" s="219"/>
      <c r="EY130" s="219"/>
      <c r="EZ130" s="219"/>
      <c r="FA130" s="219"/>
      <c r="FB130" s="219"/>
      <c r="FC130" s="219"/>
      <c r="FD130" s="219"/>
      <c r="FE130" s="219"/>
      <c r="FF130" s="219"/>
      <c r="FG130" s="219"/>
      <c r="FH130" s="219"/>
      <c r="FI130" s="219"/>
      <c r="FJ130" s="219"/>
      <c r="FK130" s="219"/>
      <c r="FL130" s="219"/>
      <c r="FM130" s="219"/>
      <c r="FN130" s="219"/>
      <c r="FO130" s="219"/>
      <c r="FP130" s="219"/>
      <c r="FQ130" s="219"/>
      <c r="FR130" s="219"/>
      <c r="FS130" s="219"/>
      <c r="FT130" s="219"/>
      <c r="FU130" s="219"/>
      <c r="FV130" s="219"/>
      <c r="FW130" s="219"/>
      <c r="FX130" s="219"/>
      <c r="FY130" s="219"/>
      <c r="FZ130" s="219"/>
      <c r="GA130" s="219"/>
      <c r="GB130" s="219"/>
      <c r="GC130" s="219"/>
      <c r="GD130" s="219"/>
      <c r="GE130" s="219"/>
      <c r="GF130" s="219"/>
      <c r="GG130" s="219"/>
      <c r="GH130" s="219"/>
      <c r="GI130" s="219"/>
      <c r="GJ130" s="219"/>
      <c r="GK130" s="219"/>
      <c r="GL130" s="219"/>
      <c r="GM130" s="219"/>
      <c r="GN130" s="219"/>
      <c r="GO130" s="219"/>
      <c r="GP130" s="219"/>
      <c r="GQ130" s="219"/>
      <c r="GR130" s="219"/>
      <c r="GS130" s="219"/>
      <c r="GT130" s="219"/>
      <c r="GU130" s="219"/>
      <c r="GV130" s="219"/>
      <c r="GW130" s="219"/>
      <c r="GX130" s="219"/>
      <c r="GY130" s="219"/>
      <c r="GZ130" s="219"/>
      <c r="HA130" s="219"/>
      <c r="HB130" s="219"/>
      <c r="HC130" s="219"/>
      <c r="HD130" s="219"/>
      <c r="HE130" s="219"/>
      <c r="HF130" s="219"/>
      <c r="HG130" s="219"/>
      <c r="HH130" s="219"/>
      <c r="HI130" s="219"/>
      <c r="HJ130" s="219"/>
      <c r="HK130" s="219"/>
      <c r="HL130" s="219"/>
      <c r="HM130" s="219"/>
      <c r="HN130" s="219"/>
      <c r="HO130" s="219"/>
      <c r="HP130" s="219"/>
      <c r="HQ130" s="219"/>
      <c r="HR130" s="219"/>
      <c r="HS130" s="219"/>
      <c r="HT130" s="219"/>
      <c r="HU130" s="219"/>
      <c r="HV130" s="219"/>
      <c r="HW130" s="219"/>
      <c r="HX130" s="219"/>
      <c r="HY130" s="219"/>
      <c r="HZ130" s="219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  <c r="IW130" s="4"/>
      <c r="IX130" s="4"/>
      <c r="IY130" s="4"/>
      <c r="IZ130" s="4"/>
      <c r="JA130" s="4"/>
      <c r="JB130" s="4"/>
      <c r="JC130" s="4"/>
      <c r="JD130" s="4"/>
      <c r="JE130" s="4"/>
    </row>
    <row r="131" spans="1:265" s="78" customFormat="1">
      <c r="A131" s="76"/>
      <c r="B131" s="76"/>
      <c r="C131" s="76"/>
      <c r="D131" s="76"/>
      <c r="E131" s="76"/>
      <c r="F131" s="76"/>
      <c r="H131" s="79"/>
      <c r="I131" s="66"/>
      <c r="J131" s="80"/>
      <c r="K131" s="82"/>
      <c r="L131" s="82"/>
      <c r="M131" s="66"/>
      <c r="N131" s="82"/>
      <c r="O131" s="82"/>
      <c r="P131" s="104"/>
      <c r="Q131" s="104"/>
      <c r="R131" s="104"/>
      <c r="S131" s="82"/>
      <c r="T131" s="82"/>
      <c r="U131" s="82"/>
      <c r="V131" s="66"/>
      <c r="W131" s="82"/>
      <c r="X131" s="82"/>
      <c r="Y131" s="183"/>
      <c r="Z131" s="82"/>
      <c r="AA131" s="181"/>
      <c r="AB131" s="82"/>
      <c r="AC131" s="82"/>
      <c r="AD131" s="82"/>
      <c r="AE131" s="82"/>
      <c r="AF131" s="82"/>
      <c r="AG131" s="83"/>
      <c r="AH131" s="83"/>
      <c r="AI131" s="219"/>
      <c r="AJ131" s="219"/>
      <c r="AK131" s="219"/>
      <c r="AL131" s="66"/>
      <c r="AM131" s="219"/>
      <c r="AN131" s="219"/>
      <c r="AO131" s="219"/>
      <c r="AP131" s="219"/>
      <c r="AQ131" s="219"/>
      <c r="AR131" s="219"/>
      <c r="AS131" s="219"/>
      <c r="AT131" s="219"/>
      <c r="AU131" s="219"/>
      <c r="AV131" s="219"/>
      <c r="AW131" s="219"/>
      <c r="AX131" s="219"/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219"/>
      <c r="BJ131" s="219"/>
      <c r="BK131" s="219"/>
      <c r="BL131" s="219"/>
      <c r="BM131" s="219"/>
      <c r="BN131" s="219"/>
      <c r="BO131" s="219"/>
      <c r="BP131" s="219"/>
      <c r="BQ131" s="219"/>
      <c r="BR131" s="219"/>
      <c r="BS131" s="219"/>
      <c r="BT131" s="219"/>
      <c r="BU131" s="219"/>
      <c r="BV131" s="219"/>
      <c r="BW131" s="219"/>
      <c r="BX131" s="219"/>
      <c r="BY131" s="219"/>
      <c r="BZ131" s="219"/>
      <c r="CA131" s="219"/>
      <c r="CB131" s="219"/>
      <c r="CC131" s="219"/>
      <c r="CD131" s="219"/>
      <c r="CE131" s="219"/>
      <c r="CF131" s="219"/>
      <c r="CG131" s="219"/>
      <c r="CH131" s="219"/>
      <c r="CI131" s="219"/>
      <c r="CJ131" s="219"/>
      <c r="CK131" s="219"/>
      <c r="CL131" s="219"/>
      <c r="CM131" s="219"/>
      <c r="CN131" s="219"/>
      <c r="CO131" s="219"/>
      <c r="CP131" s="219"/>
      <c r="CQ131" s="219"/>
      <c r="CR131" s="219"/>
      <c r="CS131" s="219"/>
      <c r="CT131" s="219"/>
      <c r="CU131" s="219"/>
      <c r="CV131" s="219"/>
      <c r="CW131" s="219"/>
      <c r="CX131" s="219"/>
      <c r="CY131" s="219"/>
      <c r="CZ131" s="219"/>
      <c r="DA131" s="219"/>
      <c r="DB131" s="219"/>
      <c r="DC131" s="219"/>
      <c r="DD131" s="219"/>
      <c r="DE131" s="219"/>
      <c r="DF131" s="219"/>
      <c r="DG131" s="219"/>
      <c r="DH131" s="219"/>
      <c r="DI131" s="219"/>
      <c r="DJ131" s="219"/>
      <c r="DK131" s="219"/>
      <c r="DL131" s="219"/>
      <c r="DM131" s="219"/>
      <c r="DN131" s="219"/>
      <c r="DO131" s="219"/>
      <c r="DP131" s="219"/>
      <c r="DQ131" s="219"/>
      <c r="DR131" s="219"/>
      <c r="DS131" s="219"/>
      <c r="DT131" s="219"/>
      <c r="DU131" s="219"/>
      <c r="DV131" s="219"/>
      <c r="DW131" s="219"/>
      <c r="DX131" s="219"/>
      <c r="DY131" s="219"/>
      <c r="DZ131" s="219"/>
      <c r="EA131" s="219"/>
      <c r="EB131" s="219"/>
      <c r="EC131" s="219"/>
      <c r="ED131" s="219"/>
      <c r="EE131" s="219"/>
      <c r="EF131" s="219"/>
      <c r="EG131" s="219"/>
      <c r="EH131" s="219"/>
      <c r="EI131" s="219"/>
      <c r="EJ131" s="219"/>
      <c r="EK131" s="219"/>
      <c r="EL131" s="219"/>
      <c r="EM131" s="219"/>
      <c r="EN131" s="219"/>
      <c r="EO131" s="219"/>
      <c r="EP131" s="219"/>
      <c r="EQ131" s="219"/>
      <c r="ER131" s="219"/>
      <c r="ES131" s="219"/>
      <c r="ET131" s="219"/>
      <c r="EU131" s="219"/>
      <c r="EV131" s="219"/>
      <c r="EW131" s="219"/>
      <c r="EX131" s="219"/>
      <c r="EY131" s="219"/>
      <c r="EZ131" s="219"/>
      <c r="FA131" s="219"/>
      <c r="FB131" s="219"/>
      <c r="FC131" s="219"/>
      <c r="FD131" s="219"/>
      <c r="FE131" s="219"/>
      <c r="FF131" s="219"/>
      <c r="FG131" s="219"/>
      <c r="FH131" s="219"/>
      <c r="FI131" s="219"/>
      <c r="FJ131" s="219"/>
      <c r="FK131" s="219"/>
      <c r="FL131" s="219"/>
      <c r="FM131" s="219"/>
      <c r="FN131" s="219"/>
      <c r="FO131" s="219"/>
      <c r="FP131" s="219"/>
      <c r="FQ131" s="219"/>
      <c r="FR131" s="219"/>
      <c r="FS131" s="219"/>
      <c r="FT131" s="219"/>
      <c r="FU131" s="219"/>
      <c r="FV131" s="219"/>
      <c r="FW131" s="219"/>
      <c r="FX131" s="219"/>
      <c r="FY131" s="219"/>
      <c r="FZ131" s="219"/>
      <c r="GA131" s="219"/>
      <c r="GB131" s="219"/>
      <c r="GC131" s="219"/>
      <c r="GD131" s="219"/>
      <c r="GE131" s="219"/>
      <c r="GF131" s="219"/>
      <c r="GG131" s="219"/>
      <c r="GH131" s="219"/>
      <c r="GI131" s="219"/>
      <c r="GJ131" s="219"/>
      <c r="GK131" s="219"/>
      <c r="GL131" s="219"/>
      <c r="GM131" s="219"/>
      <c r="GN131" s="219"/>
      <c r="GO131" s="219"/>
      <c r="GP131" s="219"/>
      <c r="GQ131" s="219"/>
      <c r="GR131" s="219"/>
      <c r="GS131" s="219"/>
      <c r="GT131" s="219"/>
      <c r="GU131" s="219"/>
      <c r="GV131" s="219"/>
      <c r="GW131" s="219"/>
      <c r="GX131" s="219"/>
      <c r="GY131" s="219"/>
      <c r="GZ131" s="219"/>
      <c r="HA131" s="219"/>
      <c r="HB131" s="219"/>
      <c r="HC131" s="219"/>
      <c r="HD131" s="219"/>
      <c r="HE131" s="219"/>
      <c r="HF131" s="219"/>
      <c r="HG131" s="219"/>
      <c r="HH131" s="219"/>
      <c r="HI131" s="219"/>
      <c r="HJ131" s="219"/>
      <c r="HK131" s="219"/>
      <c r="HL131" s="219"/>
      <c r="HM131" s="219"/>
      <c r="HN131" s="219"/>
      <c r="HO131" s="219"/>
      <c r="HP131" s="219"/>
      <c r="HQ131" s="219"/>
      <c r="HR131" s="219"/>
      <c r="HS131" s="219"/>
      <c r="HT131" s="219"/>
      <c r="HU131" s="219"/>
      <c r="HV131" s="219"/>
      <c r="HW131" s="219"/>
      <c r="HX131" s="219"/>
      <c r="HY131" s="219"/>
      <c r="HZ131" s="219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  <c r="IW131" s="4"/>
      <c r="IX131" s="4"/>
      <c r="IY131" s="4"/>
      <c r="IZ131" s="4"/>
      <c r="JA131" s="4"/>
      <c r="JB131" s="4"/>
      <c r="JC131" s="4"/>
      <c r="JD131" s="4"/>
      <c r="JE131" s="4"/>
    </row>
    <row r="132" spans="1:265" s="78" customFormat="1">
      <c r="A132" s="76"/>
      <c r="B132" s="76"/>
      <c r="C132" s="76"/>
      <c r="D132" s="76"/>
      <c r="E132" s="76"/>
      <c r="F132" s="76"/>
      <c r="H132" s="79"/>
      <c r="I132" s="66"/>
      <c r="J132" s="80"/>
      <c r="K132" s="82"/>
      <c r="L132" s="82"/>
      <c r="M132" s="66"/>
      <c r="N132" s="82"/>
      <c r="O132" s="82"/>
      <c r="P132" s="104"/>
      <c r="Q132" s="104"/>
      <c r="R132" s="104"/>
      <c r="S132" s="82"/>
      <c r="T132" s="82"/>
      <c r="U132" s="82"/>
      <c r="V132" s="66"/>
      <c r="W132" s="82"/>
      <c r="X132" s="82"/>
      <c r="Y132" s="183"/>
      <c r="Z132" s="82"/>
      <c r="AA132" s="181"/>
      <c r="AB132" s="82"/>
      <c r="AC132" s="82"/>
      <c r="AD132" s="82"/>
      <c r="AE132" s="82"/>
      <c r="AF132" s="82"/>
      <c r="AG132" s="83"/>
      <c r="AH132" s="83"/>
      <c r="AI132" s="219"/>
      <c r="AJ132" s="219"/>
      <c r="AK132" s="219"/>
      <c r="AL132" s="66"/>
      <c r="AM132" s="219"/>
      <c r="AN132" s="219"/>
      <c r="AO132" s="219"/>
      <c r="AP132" s="219"/>
      <c r="AQ132" s="219"/>
      <c r="AR132" s="219"/>
      <c r="AS132" s="219"/>
      <c r="AT132" s="219"/>
      <c r="AU132" s="219"/>
      <c r="AV132" s="219"/>
      <c r="AW132" s="219"/>
      <c r="AX132" s="219"/>
      <c r="AY132" s="219"/>
      <c r="AZ132" s="219"/>
      <c r="BA132" s="219"/>
      <c r="BB132" s="219"/>
      <c r="BC132" s="219"/>
      <c r="BD132" s="219"/>
      <c r="BE132" s="219"/>
      <c r="BF132" s="219"/>
      <c r="BG132" s="219"/>
      <c r="BH132" s="219"/>
      <c r="BI132" s="219"/>
      <c r="BJ132" s="219"/>
      <c r="BK132" s="219"/>
      <c r="BL132" s="219"/>
      <c r="BM132" s="219"/>
      <c r="BN132" s="219"/>
      <c r="BO132" s="219"/>
      <c r="BP132" s="219"/>
      <c r="BQ132" s="219"/>
      <c r="BR132" s="219"/>
      <c r="BS132" s="219"/>
      <c r="BT132" s="219"/>
      <c r="BU132" s="219"/>
      <c r="BV132" s="219"/>
      <c r="BW132" s="219"/>
      <c r="BX132" s="219"/>
      <c r="BY132" s="219"/>
      <c r="BZ132" s="219"/>
      <c r="CA132" s="219"/>
      <c r="CB132" s="219"/>
      <c r="CC132" s="219"/>
      <c r="CD132" s="219"/>
      <c r="CE132" s="219"/>
      <c r="CF132" s="219"/>
      <c r="CG132" s="219"/>
      <c r="CH132" s="219"/>
      <c r="CI132" s="219"/>
      <c r="CJ132" s="219"/>
      <c r="CK132" s="219"/>
      <c r="CL132" s="219"/>
      <c r="CM132" s="219"/>
      <c r="CN132" s="219"/>
      <c r="CO132" s="219"/>
      <c r="CP132" s="219"/>
      <c r="CQ132" s="219"/>
      <c r="CR132" s="219"/>
      <c r="CS132" s="219"/>
      <c r="CT132" s="219"/>
      <c r="CU132" s="219"/>
      <c r="CV132" s="219"/>
      <c r="CW132" s="219"/>
      <c r="CX132" s="219"/>
      <c r="CY132" s="219"/>
      <c r="CZ132" s="219"/>
      <c r="DA132" s="219"/>
      <c r="DB132" s="219"/>
      <c r="DC132" s="219"/>
      <c r="DD132" s="219"/>
      <c r="DE132" s="219"/>
      <c r="DF132" s="219"/>
      <c r="DG132" s="219"/>
      <c r="DH132" s="219"/>
      <c r="DI132" s="219"/>
      <c r="DJ132" s="219"/>
      <c r="DK132" s="219"/>
      <c r="DL132" s="219"/>
      <c r="DM132" s="219"/>
      <c r="DN132" s="219"/>
      <c r="DO132" s="219"/>
      <c r="DP132" s="219"/>
      <c r="DQ132" s="219"/>
      <c r="DR132" s="219"/>
      <c r="DS132" s="219"/>
      <c r="DT132" s="219"/>
      <c r="DU132" s="219"/>
      <c r="DV132" s="219"/>
      <c r="DW132" s="219"/>
      <c r="DX132" s="219"/>
      <c r="DY132" s="219"/>
      <c r="DZ132" s="219"/>
      <c r="EA132" s="219"/>
      <c r="EB132" s="219"/>
      <c r="EC132" s="219"/>
      <c r="ED132" s="219"/>
      <c r="EE132" s="219"/>
      <c r="EF132" s="219"/>
      <c r="EG132" s="219"/>
      <c r="EH132" s="219"/>
      <c r="EI132" s="219"/>
      <c r="EJ132" s="219"/>
      <c r="EK132" s="219"/>
      <c r="EL132" s="219"/>
      <c r="EM132" s="219"/>
      <c r="EN132" s="219"/>
      <c r="EO132" s="219"/>
      <c r="EP132" s="219"/>
      <c r="EQ132" s="219"/>
      <c r="ER132" s="219"/>
      <c r="ES132" s="219"/>
      <c r="ET132" s="219"/>
      <c r="EU132" s="219"/>
      <c r="EV132" s="219"/>
      <c r="EW132" s="219"/>
      <c r="EX132" s="219"/>
      <c r="EY132" s="219"/>
      <c r="EZ132" s="219"/>
      <c r="FA132" s="219"/>
      <c r="FB132" s="219"/>
      <c r="FC132" s="219"/>
      <c r="FD132" s="219"/>
      <c r="FE132" s="219"/>
      <c r="FF132" s="219"/>
      <c r="FG132" s="219"/>
      <c r="FH132" s="219"/>
      <c r="FI132" s="219"/>
      <c r="FJ132" s="219"/>
      <c r="FK132" s="219"/>
      <c r="FL132" s="219"/>
      <c r="FM132" s="219"/>
      <c r="FN132" s="219"/>
      <c r="FO132" s="219"/>
      <c r="FP132" s="219"/>
      <c r="FQ132" s="219"/>
      <c r="FR132" s="219"/>
      <c r="FS132" s="219"/>
      <c r="FT132" s="219"/>
      <c r="FU132" s="219"/>
      <c r="FV132" s="219"/>
      <c r="FW132" s="219"/>
      <c r="FX132" s="219"/>
      <c r="FY132" s="219"/>
      <c r="FZ132" s="219"/>
      <c r="GA132" s="219"/>
      <c r="GB132" s="219"/>
      <c r="GC132" s="219"/>
      <c r="GD132" s="219"/>
      <c r="GE132" s="219"/>
      <c r="GF132" s="219"/>
      <c r="GG132" s="219"/>
      <c r="GH132" s="219"/>
      <c r="GI132" s="219"/>
      <c r="GJ132" s="219"/>
      <c r="GK132" s="219"/>
      <c r="GL132" s="219"/>
      <c r="GM132" s="219"/>
      <c r="GN132" s="219"/>
      <c r="GO132" s="219"/>
      <c r="GP132" s="219"/>
      <c r="GQ132" s="219"/>
      <c r="GR132" s="219"/>
      <c r="GS132" s="219"/>
      <c r="GT132" s="219"/>
      <c r="GU132" s="219"/>
      <c r="GV132" s="219"/>
      <c r="GW132" s="219"/>
      <c r="GX132" s="219"/>
      <c r="GY132" s="219"/>
      <c r="GZ132" s="219"/>
      <c r="HA132" s="219"/>
      <c r="HB132" s="219"/>
      <c r="HC132" s="219"/>
      <c r="HD132" s="219"/>
      <c r="HE132" s="219"/>
      <c r="HF132" s="219"/>
      <c r="HG132" s="219"/>
      <c r="HH132" s="219"/>
      <c r="HI132" s="219"/>
      <c r="HJ132" s="219"/>
      <c r="HK132" s="219"/>
      <c r="HL132" s="219"/>
      <c r="HM132" s="219"/>
      <c r="HN132" s="219"/>
      <c r="HO132" s="219"/>
      <c r="HP132" s="219"/>
      <c r="HQ132" s="219"/>
      <c r="HR132" s="219"/>
      <c r="HS132" s="219"/>
      <c r="HT132" s="219"/>
      <c r="HU132" s="219"/>
      <c r="HV132" s="219"/>
      <c r="HW132" s="219"/>
      <c r="HX132" s="219"/>
      <c r="HY132" s="219"/>
      <c r="HZ132" s="219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</row>
    <row r="133" spans="1:265" s="78" customFormat="1">
      <c r="A133" s="76"/>
      <c r="B133" s="76"/>
      <c r="C133" s="76"/>
      <c r="D133" s="76"/>
      <c r="E133" s="76"/>
      <c r="F133" s="76"/>
      <c r="H133" s="79"/>
      <c r="I133" s="66"/>
      <c r="J133" s="80"/>
      <c r="K133" s="82"/>
      <c r="L133" s="82"/>
      <c r="M133" s="66"/>
      <c r="N133" s="82"/>
      <c r="O133" s="82"/>
      <c r="P133" s="104"/>
      <c r="Q133" s="104"/>
      <c r="R133" s="104"/>
      <c r="S133" s="82"/>
      <c r="T133" s="82"/>
      <c r="U133" s="82"/>
      <c r="V133" s="66"/>
      <c r="W133" s="82"/>
      <c r="X133" s="82"/>
      <c r="Y133" s="183"/>
      <c r="Z133" s="82"/>
      <c r="AA133" s="181"/>
      <c r="AB133" s="82"/>
      <c r="AC133" s="82"/>
      <c r="AD133" s="82"/>
      <c r="AE133" s="82"/>
      <c r="AF133" s="82"/>
      <c r="AG133" s="83"/>
      <c r="AH133" s="83"/>
      <c r="AI133" s="219"/>
      <c r="AJ133" s="219"/>
      <c r="AK133" s="219"/>
      <c r="AL133" s="66"/>
      <c r="AM133" s="219"/>
      <c r="AN133" s="219"/>
      <c r="AO133" s="219"/>
      <c r="AP133" s="219"/>
      <c r="AQ133" s="219"/>
      <c r="AR133" s="219"/>
      <c r="AS133" s="219"/>
      <c r="AT133" s="219"/>
      <c r="AU133" s="219"/>
      <c r="AV133" s="219"/>
      <c r="AW133" s="219"/>
      <c r="AX133" s="219"/>
      <c r="AY133" s="219"/>
      <c r="AZ133" s="219"/>
      <c r="BA133" s="219"/>
      <c r="BB133" s="219"/>
      <c r="BC133" s="219"/>
      <c r="BD133" s="219"/>
      <c r="BE133" s="219"/>
      <c r="BF133" s="219"/>
      <c r="BG133" s="219"/>
      <c r="BH133" s="219"/>
      <c r="BI133" s="219"/>
      <c r="BJ133" s="219"/>
      <c r="BK133" s="219"/>
      <c r="BL133" s="219"/>
      <c r="BM133" s="219"/>
      <c r="BN133" s="219"/>
      <c r="BO133" s="219"/>
      <c r="BP133" s="219"/>
      <c r="BQ133" s="219"/>
      <c r="BR133" s="219"/>
      <c r="BS133" s="219"/>
      <c r="BT133" s="219"/>
      <c r="BU133" s="219"/>
      <c r="BV133" s="219"/>
      <c r="BW133" s="219"/>
      <c r="BX133" s="219"/>
      <c r="BY133" s="219"/>
      <c r="BZ133" s="219"/>
      <c r="CA133" s="219"/>
      <c r="CB133" s="219"/>
      <c r="CC133" s="219"/>
      <c r="CD133" s="219"/>
      <c r="CE133" s="219"/>
      <c r="CF133" s="219"/>
      <c r="CG133" s="219"/>
      <c r="CH133" s="219"/>
      <c r="CI133" s="219"/>
      <c r="CJ133" s="219"/>
      <c r="CK133" s="219"/>
      <c r="CL133" s="219"/>
      <c r="CM133" s="219"/>
      <c r="CN133" s="219"/>
      <c r="CO133" s="219"/>
      <c r="CP133" s="219"/>
      <c r="CQ133" s="219"/>
      <c r="CR133" s="219"/>
      <c r="CS133" s="219"/>
      <c r="CT133" s="219"/>
      <c r="CU133" s="219"/>
      <c r="CV133" s="219"/>
      <c r="CW133" s="219"/>
      <c r="CX133" s="219"/>
      <c r="CY133" s="219"/>
      <c r="CZ133" s="219"/>
      <c r="DA133" s="219"/>
      <c r="DB133" s="219"/>
      <c r="DC133" s="219"/>
      <c r="DD133" s="219"/>
      <c r="DE133" s="219"/>
      <c r="DF133" s="219"/>
      <c r="DG133" s="219"/>
      <c r="DH133" s="219"/>
      <c r="DI133" s="219"/>
      <c r="DJ133" s="219"/>
      <c r="DK133" s="219"/>
      <c r="DL133" s="219"/>
      <c r="DM133" s="219"/>
      <c r="DN133" s="219"/>
      <c r="DO133" s="219"/>
      <c r="DP133" s="219"/>
      <c r="DQ133" s="219"/>
      <c r="DR133" s="219"/>
      <c r="DS133" s="219"/>
      <c r="DT133" s="219"/>
      <c r="DU133" s="219"/>
      <c r="DV133" s="219"/>
      <c r="DW133" s="219"/>
      <c r="DX133" s="219"/>
      <c r="DY133" s="219"/>
      <c r="DZ133" s="219"/>
      <c r="EA133" s="219"/>
      <c r="EB133" s="219"/>
      <c r="EC133" s="219"/>
      <c r="ED133" s="219"/>
      <c r="EE133" s="219"/>
      <c r="EF133" s="219"/>
      <c r="EG133" s="219"/>
      <c r="EH133" s="219"/>
      <c r="EI133" s="219"/>
      <c r="EJ133" s="219"/>
      <c r="EK133" s="219"/>
      <c r="EL133" s="219"/>
      <c r="EM133" s="219"/>
      <c r="EN133" s="219"/>
      <c r="EO133" s="219"/>
      <c r="EP133" s="219"/>
      <c r="EQ133" s="219"/>
      <c r="ER133" s="219"/>
      <c r="ES133" s="219"/>
      <c r="ET133" s="219"/>
      <c r="EU133" s="219"/>
      <c r="EV133" s="219"/>
      <c r="EW133" s="219"/>
      <c r="EX133" s="219"/>
      <c r="EY133" s="219"/>
      <c r="EZ133" s="219"/>
      <c r="FA133" s="219"/>
      <c r="FB133" s="219"/>
      <c r="FC133" s="219"/>
      <c r="FD133" s="219"/>
      <c r="FE133" s="219"/>
      <c r="FF133" s="219"/>
      <c r="FG133" s="219"/>
      <c r="FH133" s="219"/>
      <c r="FI133" s="219"/>
      <c r="FJ133" s="219"/>
      <c r="FK133" s="219"/>
      <c r="FL133" s="219"/>
      <c r="FM133" s="219"/>
      <c r="FN133" s="219"/>
      <c r="FO133" s="219"/>
      <c r="FP133" s="219"/>
      <c r="FQ133" s="219"/>
      <c r="FR133" s="219"/>
      <c r="FS133" s="219"/>
      <c r="FT133" s="219"/>
      <c r="FU133" s="219"/>
      <c r="FV133" s="219"/>
      <c r="FW133" s="219"/>
      <c r="FX133" s="219"/>
      <c r="FY133" s="219"/>
      <c r="FZ133" s="219"/>
      <c r="GA133" s="219"/>
      <c r="GB133" s="219"/>
      <c r="GC133" s="219"/>
      <c r="GD133" s="219"/>
      <c r="GE133" s="219"/>
      <c r="GF133" s="219"/>
      <c r="GG133" s="219"/>
      <c r="GH133" s="219"/>
      <c r="GI133" s="219"/>
      <c r="GJ133" s="219"/>
      <c r="GK133" s="219"/>
      <c r="GL133" s="219"/>
      <c r="GM133" s="219"/>
      <c r="GN133" s="219"/>
      <c r="GO133" s="219"/>
      <c r="GP133" s="219"/>
      <c r="GQ133" s="219"/>
      <c r="GR133" s="219"/>
      <c r="GS133" s="219"/>
      <c r="GT133" s="219"/>
      <c r="GU133" s="219"/>
      <c r="GV133" s="219"/>
      <c r="GW133" s="219"/>
      <c r="GX133" s="219"/>
      <c r="GY133" s="219"/>
      <c r="GZ133" s="219"/>
      <c r="HA133" s="219"/>
      <c r="HB133" s="219"/>
      <c r="HC133" s="219"/>
      <c r="HD133" s="219"/>
      <c r="HE133" s="219"/>
      <c r="HF133" s="219"/>
      <c r="HG133" s="219"/>
      <c r="HH133" s="219"/>
      <c r="HI133" s="219"/>
      <c r="HJ133" s="219"/>
      <c r="HK133" s="219"/>
      <c r="HL133" s="219"/>
      <c r="HM133" s="219"/>
      <c r="HN133" s="219"/>
      <c r="HO133" s="219"/>
      <c r="HP133" s="219"/>
      <c r="HQ133" s="219"/>
      <c r="HR133" s="219"/>
      <c r="HS133" s="219"/>
      <c r="HT133" s="219"/>
      <c r="HU133" s="219"/>
      <c r="HV133" s="219"/>
      <c r="HW133" s="219"/>
      <c r="HX133" s="219"/>
      <c r="HY133" s="219"/>
      <c r="HZ133" s="219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  <c r="IW133" s="4"/>
      <c r="IX133" s="4"/>
      <c r="IY133" s="4"/>
      <c r="IZ133" s="4"/>
      <c r="JA133" s="4"/>
      <c r="JB133" s="4"/>
      <c r="JC133" s="4"/>
      <c r="JD133" s="4"/>
      <c r="JE133" s="4"/>
    </row>
    <row r="134" spans="1:265" s="78" customFormat="1">
      <c r="A134" s="76"/>
      <c r="B134" s="76"/>
      <c r="C134" s="76"/>
      <c r="D134" s="76"/>
      <c r="E134" s="76"/>
      <c r="F134" s="76"/>
      <c r="H134" s="79"/>
      <c r="I134" s="66"/>
      <c r="J134" s="80"/>
      <c r="K134" s="82"/>
      <c r="L134" s="82"/>
      <c r="M134" s="66"/>
      <c r="N134" s="82"/>
      <c r="O134" s="82"/>
      <c r="P134" s="104"/>
      <c r="Q134" s="104"/>
      <c r="R134" s="104"/>
      <c r="S134" s="82"/>
      <c r="T134" s="82"/>
      <c r="U134" s="82"/>
      <c r="V134" s="66"/>
      <c r="W134" s="82"/>
      <c r="X134" s="82"/>
      <c r="Y134" s="183"/>
      <c r="Z134" s="82"/>
      <c r="AA134" s="181"/>
      <c r="AB134" s="82"/>
      <c r="AC134" s="82"/>
      <c r="AD134" s="82"/>
      <c r="AE134" s="82"/>
      <c r="AF134" s="82"/>
      <c r="AG134" s="83"/>
      <c r="AH134" s="83"/>
      <c r="AI134" s="219"/>
      <c r="AJ134" s="219"/>
      <c r="AK134" s="219"/>
      <c r="AL134" s="66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19"/>
      <c r="AY134" s="219"/>
      <c r="AZ134" s="219"/>
      <c r="BA134" s="219"/>
      <c r="BB134" s="219"/>
      <c r="BC134" s="219"/>
      <c r="BD134" s="219"/>
      <c r="BE134" s="219"/>
      <c r="BF134" s="219"/>
      <c r="BG134" s="219"/>
      <c r="BH134" s="219"/>
      <c r="BI134" s="219"/>
      <c r="BJ134" s="219"/>
      <c r="BK134" s="219"/>
      <c r="BL134" s="219"/>
      <c r="BM134" s="219"/>
      <c r="BN134" s="219"/>
      <c r="BO134" s="219"/>
      <c r="BP134" s="219"/>
      <c r="BQ134" s="219"/>
      <c r="BR134" s="219"/>
      <c r="BS134" s="219"/>
      <c r="BT134" s="219"/>
      <c r="BU134" s="219"/>
      <c r="BV134" s="219"/>
      <c r="BW134" s="219"/>
      <c r="BX134" s="219"/>
      <c r="BY134" s="219"/>
      <c r="BZ134" s="219"/>
      <c r="CA134" s="219"/>
      <c r="CB134" s="219"/>
      <c r="CC134" s="219"/>
      <c r="CD134" s="219"/>
      <c r="CE134" s="219"/>
      <c r="CF134" s="219"/>
      <c r="CG134" s="219"/>
      <c r="CH134" s="219"/>
      <c r="CI134" s="219"/>
      <c r="CJ134" s="219"/>
      <c r="CK134" s="219"/>
      <c r="CL134" s="219"/>
      <c r="CM134" s="219"/>
      <c r="CN134" s="219"/>
      <c r="CO134" s="219"/>
      <c r="CP134" s="219"/>
      <c r="CQ134" s="219"/>
      <c r="CR134" s="219"/>
      <c r="CS134" s="219"/>
      <c r="CT134" s="219"/>
      <c r="CU134" s="219"/>
      <c r="CV134" s="219"/>
      <c r="CW134" s="219"/>
      <c r="CX134" s="219"/>
      <c r="CY134" s="219"/>
      <c r="CZ134" s="219"/>
      <c r="DA134" s="219"/>
      <c r="DB134" s="219"/>
      <c r="DC134" s="219"/>
      <c r="DD134" s="219"/>
      <c r="DE134" s="219"/>
      <c r="DF134" s="219"/>
      <c r="DG134" s="219"/>
      <c r="DH134" s="219"/>
      <c r="DI134" s="219"/>
      <c r="DJ134" s="219"/>
      <c r="DK134" s="219"/>
      <c r="DL134" s="219"/>
      <c r="DM134" s="219"/>
      <c r="DN134" s="219"/>
      <c r="DO134" s="219"/>
      <c r="DP134" s="219"/>
      <c r="DQ134" s="219"/>
      <c r="DR134" s="219"/>
      <c r="DS134" s="219"/>
      <c r="DT134" s="219"/>
      <c r="DU134" s="219"/>
      <c r="DV134" s="219"/>
      <c r="DW134" s="219"/>
      <c r="DX134" s="219"/>
      <c r="DY134" s="219"/>
      <c r="DZ134" s="219"/>
      <c r="EA134" s="219"/>
      <c r="EB134" s="219"/>
      <c r="EC134" s="219"/>
      <c r="ED134" s="219"/>
      <c r="EE134" s="219"/>
      <c r="EF134" s="219"/>
      <c r="EG134" s="219"/>
      <c r="EH134" s="219"/>
      <c r="EI134" s="219"/>
      <c r="EJ134" s="219"/>
      <c r="EK134" s="219"/>
      <c r="EL134" s="219"/>
      <c r="EM134" s="219"/>
      <c r="EN134" s="219"/>
      <c r="EO134" s="219"/>
      <c r="EP134" s="219"/>
      <c r="EQ134" s="219"/>
      <c r="ER134" s="219"/>
      <c r="ES134" s="219"/>
      <c r="ET134" s="219"/>
      <c r="EU134" s="219"/>
      <c r="EV134" s="219"/>
      <c r="EW134" s="219"/>
      <c r="EX134" s="219"/>
      <c r="EY134" s="219"/>
      <c r="EZ134" s="219"/>
      <c r="FA134" s="219"/>
      <c r="FB134" s="219"/>
      <c r="FC134" s="219"/>
      <c r="FD134" s="219"/>
      <c r="FE134" s="219"/>
      <c r="FF134" s="219"/>
      <c r="FG134" s="219"/>
      <c r="FH134" s="219"/>
      <c r="FI134" s="219"/>
      <c r="FJ134" s="219"/>
      <c r="FK134" s="219"/>
      <c r="FL134" s="219"/>
      <c r="FM134" s="219"/>
      <c r="FN134" s="219"/>
      <c r="FO134" s="219"/>
      <c r="FP134" s="219"/>
      <c r="FQ134" s="219"/>
      <c r="FR134" s="219"/>
      <c r="FS134" s="219"/>
      <c r="FT134" s="219"/>
      <c r="FU134" s="219"/>
      <c r="FV134" s="219"/>
      <c r="FW134" s="219"/>
      <c r="FX134" s="219"/>
      <c r="FY134" s="219"/>
      <c r="FZ134" s="219"/>
      <c r="GA134" s="219"/>
      <c r="GB134" s="219"/>
      <c r="GC134" s="219"/>
      <c r="GD134" s="219"/>
      <c r="GE134" s="219"/>
      <c r="GF134" s="219"/>
      <c r="GG134" s="219"/>
      <c r="GH134" s="219"/>
      <c r="GI134" s="219"/>
      <c r="GJ134" s="219"/>
      <c r="GK134" s="219"/>
      <c r="GL134" s="219"/>
      <c r="GM134" s="219"/>
      <c r="GN134" s="219"/>
      <c r="GO134" s="219"/>
      <c r="GP134" s="219"/>
      <c r="GQ134" s="219"/>
      <c r="GR134" s="219"/>
      <c r="GS134" s="219"/>
      <c r="GT134" s="219"/>
      <c r="GU134" s="219"/>
      <c r="GV134" s="219"/>
      <c r="GW134" s="219"/>
      <c r="GX134" s="219"/>
      <c r="GY134" s="219"/>
      <c r="GZ134" s="219"/>
      <c r="HA134" s="219"/>
      <c r="HB134" s="219"/>
      <c r="HC134" s="219"/>
      <c r="HD134" s="219"/>
      <c r="HE134" s="219"/>
      <c r="HF134" s="219"/>
      <c r="HG134" s="219"/>
      <c r="HH134" s="219"/>
      <c r="HI134" s="219"/>
      <c r="HJ134" s="219"/>
      <c r="HK134" s="219"/>
      <c r="HL134" s="219"/>
      <c r="HM134" s="219"/>
      <c r="HN134" s="219"/>
      <c r="HO134" s="219"/>
      <c r="HP134" s="219"/>
      <c r="HQ134" s="219"/>
      <c r="HR134" s="219"/>
      <c r="HS134" s="219"/>
      <c r="HT134" s="219"/>
      <c r="HU134" s="219"/>
      <c r="HV134" s="219"/>
      <c r="HW134" s="219"/>
      <c r="HX134" s="219"/>
      <c r="HY134" s="219"/>
      <c r="HZ134" s="219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  <c r="IW134" s="4"/>
      <c r="IX134" s="4"/>
      <c r="IY134" s="4"/>
      <c r="IZ134" s="4"/>
      <c r="JA134" s="4"/>
      <c r="JB134" s="4"/>
      <c r="JC134" s="4"/>
      <c r="JD134" s="4"/>
      <c r="JE134" s="4"/>
    </row>
    <row r="135" spans="1:265" s="78" customFormat="1">
      <c r="A135" s="76"/>
      <c r="B135" s="76"/>
      <c r="C135" s="76"/>
      <c r="D135" s="76"/>
      <c r="E135" s="76"/>
      <c r="F135" s="76"/>
      <c r="H135" s="79"/>
      <c r="I135" s="66"/>
      <c r="J135" s="80"/>
      <c r="K135" s="82"/>
      <c r="L135" s="82"/>
      <c r="M135" s="66"/>
      <c r="N135" s="82"/>
      <c r="O135" s="82"/>
      <c r="P135" s="104"/>
      <c r="Q135" s="104"/>
      <c r="R135" s="104"/>
      <c r="S135" s="82"/>
      <c r="T135" s="82"/>
      <c r="U135" s="82"/>
      <c r="V135" s="66"/>
      <c r="W135" s="82"/>
      <c r="X135" s="82"/>
      <c r="Y135" s="183"/>
      <c r="Z135" s="82"/>
      <c r="AA135" s="181"/>
      <c r="AB135" s="82"/>
      <c r="AC135" s="82"/>
      <c r="AD135" s="82"/>
      <c r="AE135" s="82"/>
      <c r="AF135" s="82"/>
      <c r="AG135" s="83"/>
      <c r="AH135" s="83"/>
      <c r="AI135" s="219"/>
      <c r="AJ135" s="219"/>
      <c r="AK135" s="219"/>
      <c r="AL135" s="66"/>
      <c r="AM135" s="219"/>
      <c r="AN135" s="219"/>
      <c r="AO135" s="219"/>
      <c r="AP135" s="219"/>
      <c r="AQ135" s="219"/>
      <c r="AR135" s="219"/>
      <c r="AS135" s="219"/>
      <c r="AT135" s="219"/>
      <c r="AU135" s="219"/>
      <c r="AV135" s="219"/>
      <c r="AW135" s="219"/>
      <c r="AX135" s="219"/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219"/>
      <c r="BJ135" s="219"/>
      <c r="BK135" s="219"/>
      <c r="BL135" s="219"/>
      <c r="BM135" s="219"/>
      <c r="BN135" s="219"/>
      <c r="BO135" s="219"/>
      <c r="BP135" s="219"/>
      <c r="BQ135" s="219"/>
      <c r="BR135" s="219"/>
      <c r="BS135" s="219"/>
      <c r="BT135" s="219"/>
      <c r="BU135" s="219"/>
      <c r="BV135" s="219"/>
      <c r="BW135" s="219"/>
      <c r="BX135" s="219"/>
      <c r="BY135" s="219"/>
      <c r="BZ135" s="219"/>
      <c r="CA135" s="219"/>
      <c r="CB135" s="219"/>
      <c r="CC135" s="219"/>
      <c r="CD135" s="219"/>
      <c r="CE135" s="219"/>
      <c r="CF135" s="219"/>
      <c r="CG135" s="219"/>
      <c r="CH135" s="219"/>
      <c r="CI135" s="219"/>
      <c r="CJ135" s="219"/>
      <c r="CK135" s="219"/>
      <c r="CL135" s="219"/>
      <c r="CM135" s="219"/>
      <c r="CN135" s="219"/>
      <c r="CO135" s="219"/>
      <c r="CP135" s="219"/>
      <c r="CQ135" s="219"/>
      <c r="CR135" s="219"/>
      <c r="CS135" s="219"/>
      <c r="CT135" s="219"/>
      <c r="CU135" s="219"/>
      <c r="CV135" s="219"/>
      <c r="CW135" s="219"/>
      <c r="CX135" s="219"/>
      <c r="CY135" s="219"/>
      <c r="CZ135" s="219"/>
      <c r="DA135" s="219"/>
      <c r="DB135" s="219"/>
      <c r="DC135" s="219"/>
      <c r="DD135" s="219"/>
      <c r="DE135" s="219"/>
      <c r="DF135" s="219"/>
      <c r="DG135" s="219"/>
      <c r="DH135" s="219"/>
      <c r="DI135" s="219"/>
      <c r="DJ135" s="219"/>
      <c r="DK135" s="219"/>
      <c r="DL135" s="219"/>
      <c r="DM135" s="219"/>
      <c r="DN135" s="219"/>
      <c r="DO135" s="219"/>
      <c r="DP135" s="219"/>
      <c r="DQ135" s="219"/>
      <c r="DR135" s="219"/>
      <c r="DS135" s="219"/>
      <c r="DT135" s="219"/>
      <c r="DU135" s="219"/>
      <c r="DV135" s="219"/>
      <c r="DW135" s="219"/>
      <c r="DX135" s="219"/>
      <c r="DY135" s="219"/>
      <c r="DZ135" s="219"/>
      <c r="EA135" s="219"/>
      <c r="EB135" s="219"/>
      <c r="EC135" s="219"/>
      <c r="ED135" s="219"/>
      <c r="EE135" s="219"/>
      <c r="EF135" s="219"/>
      <c r="EG135" s="219"/>
      <c r="EH135" s="219"/>
      <c r="EI135" s="219"/>
      <c r="EJ135" s="219"/>
      <c r="EK135" s="219"/>
      <c r="EL135" s="219"/>
      <c r="EM135" s="219"/>
      <c r="EN135" s="219"/>
      <c r="EO135" s="219"/>
      <c r="EP135" s="219"/>
      <c r="EQ135" s="219"/>
      <c r="ER135" s="219"/>
      <c r="ES135" s="219"/>
      <c r="ET135" s="219"/>
      <c r="EU135" s="219"/>
      <c r="EV135" s="219"/>
      <c r="EW135" s="219"/>
      <c r="EX135" s="219"/>
      <c r="EY135" s="219"/>
      <c r="EZ135" s="219"/>
      <c r="FA135" s="219"/>
      <c r="FB135" s="219"/>
      <c r="FC135" s="219"/>
      <c r="FD135" s="219"/>
      <c r="FE135" s="219"/>
      <c r="FF135" s="219"/>
      <c r="FG135" s="219"/>
      <c r="FH135" s="219"/>
      <c r="FI135" s="219"/>
      <c r="FJ135" s="219"/>
      <c r="FK135" s="219"/>
      <c r="FL135" s="219"/>
      <c r="FM135" s="219"/>
      <c r="FN135" s="219"/>
      <c r="FO135" s="219"/>
      <c r="FP135" s="219"/>
      <c r="FQ135" s="219"/>
      <c r="FR135" s="219"/>
      <c r="FS135" s="219"/>
      <c r="FT135" s="219"/>
      <c r="FU135" s="219"/>
      <c r="FV135" s="219"/>
      <c r="FW135" s="219"/>
      <c r="FX135" s="219"/>
      <c r="FY135" s="219"/>
      <c r="FZ135" s="219"/>
      <c r="GA135" s="219"/>
      <c r="GB135" s="219"/>
      <c r="GC135" s="219"/>
      <c r="GD135" s="219"/>
      <c r="GE135" s="219"/>
      <c r="GF135" s="219"/>
      <c r="GG135" s="219"/>
      <c r="GH135" s="219"/>
      <c r="GI135" s="219"/>
      <c r="GJ135" s="219"/>
      <c r="GK135" s="219"/>
      <c r="GL135" s="219"/>
      <c r="GM135" s="219"/>
      <c r="GN135" s="219"/>
      <c r="GO135" s="219"/>
      <c r="GP135" s="219"/>
      <c r="GQ135" s="219"/>
      <c r="GR135" s="219"/>
      <c r="GS135" s="219"/>
      <c r="GT135" s="219"/>
      <c r="GU135" s="219"/>
      <c r="GV135" s="219"/>
      <c r="GW135" s="219"/>
      <c r="GX135" s="219"/>
      <c r="GY135" s="219"/>
      <c r="GZ135" s="219"/>
      <c r="HA135" s="219"/>
      <c r="HB135" s="219"/>
      <c r="HC135" s="219"/>
      <c r="HD135" s="219"/>
      <c r="HE135" s="219"/>
      <c r="HF135" s="219"/>
      <c r="HG135" s="219"/>
      <c r="HH135" s="219"/>
      <c r="HI135" s="219"/>
      <c r="HJ135" s="219"/>
      <c r="HK135" s="219"/>
      <c r="HL135" s="219"/>
      <c r="HM135" s="219"/>
      <c r="HN135" s="219"/>
      <c r="HO135" s="219"/>
      <c r="HP135" s="219"/>
      <c r="HQ135" s="219"/>
      <c r="HR135" s="219"/>
      <c r="HS135" s="219"/>
      <c r="HT135" s="219"/>
      <c r="HU135" s="219"/>
      <c r="HV135" s="219"/>
      <c r="HW135" s="219"/>
      <c r="HX135" s="219"/>
      <c r="HY135" s="219"/>
      <c r="HZ135" s="219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  <c r="IW135" s="4"/>
      <c r="IX135" s="4"/>
      <c r="IY135" s="4"/>
      <c r="IZ135" s="4"/>
      <c r="JA135" s="4"/>
      <c r="JB135" s="4"/>
      <c r="JC135" s="4"/>
      <c r="JD135" s="4"/>
      <c r="JE135" s="4"/>
    </row>
    <row r="136" spans="1:265" s="78" customFormat="1">
      <c r="A136" s="76"/>
      <c r="B136" s="76"/>
      <c r="C136" s="76"/>
      <c r="D136" s="76"/>
      <c r="E136" s="76"/>
      <c r="F136" s="76"/>
      <c r="H136" s="79"/>
      <c r="I136" s="66"/>
      <c r="J136" s="80"/>
      <c r="K136" s="82"/>
      <c r="L136" s="82"/>
      <c r="M136" s="66"/>
      <c r="N136" s="82"/>
      <c r="O136" s="82"/>
      <c r="P136" s="104"/>
      <c r="Q136" s="104"/>
      <c r="R136" s="104"/>
      <c r="S136" s="82"/>
      <c r="T136" s="82"/>
      <c r="U136" s="82"/>
      <c r="V136" s="66"/>
      <c r="W136" s="82"/>
      <c r="X136" s="82"/>
      <c r="Y136" s="183"/>
      <c r="Z136" s="82"/>
      <c r="AA136" s="181"/>
      <c r="AB136" s="82"/>
      <c r="AC136" s="82"/>
      <c r="AD136" s="82"/>
      <c r="AE136" s="82"/>
      <c r="AF136" s="82"/>
      <c r="AG136" s="83"/>
      <c r="AH136" s="83"/>
      <c r="AI136" s="219"/>
      <c r="AJ136" s="219"/>
      <c r="AK136" s="219"/>
      <c r="AL136" s="66"/>
      <c r="AM136" s="219"/>
      <c r="AN136" s="219"/>
      <c r="AO136" s="219"/>
      <c r="AP136" s="219"/>
      <c r="AQ136" s="219"/>
      <c r="AR136" s="219"/>
      <c r="AS136" s="219"/>
      <c r="AT136" s="219"/>
      <c r="AU136" s="219"/>
      <c r="AV136" s="219"/>
      <c r="AW136" s="219"/>
      <c r="AX136" s="219"/>
      <c r="AY136" s="219"/>
      <c r="AZ136" s="219"/>
      <c r="BA136" s="219"/>
      <c r="BB136" s="219"/>
      <c r="BC136" s="219"/>
      <c r="BD136" s="219"/>
      <c r="BE136" s="219"/>
      <c r="BF136" s="219"/>
      <c r="BG136" s="219"/>
      <c r="BH136" s="219"/>
      <c r="BI136" s="219"/>
      <c r="BJ136" s="219"/>
      <c r="BK136" s="219"/>
      <c r="BL136" s="219"/>
      <c r="BM136" s="219"/>
      <c r="BN136" s="219"/>
      <c r="BO136" s="219"/>
      <c r="BP136" s="219"/>
      <c r="BQ136" s="219"/>
      <c r="BR136" s="219"/>
      <c r="BS136" s="219"/>
      <c r="BT136" s="219"/>
      <c r="BU136" s="219"/>
      <c r="BV136" s="219"/>
      <c r="BW136" s="219"/>
      <c r="BX136" s="219"/>
      <c r="BY136" s="219"/>
      <c r="BZ136" s="219"/>
      <c r="CA136" s="219"/>
      <c r="CB136" s="219"/>
      <c r="CC136" s="219"/>
      <c r="CD136" s="219"/>
      <c r="CE136" s="219"/>
      <c r="CF136" s="219"/>
      <c r="CG136" s="219"/>
      <c r="CH136" s="219"/>
      <c r="CI136" s="219"/>
      <c r="CJ136" s="219"/>
      <c r="CK136" s="219"/>
      <c r="CL136" s="219"/>
      <c r="CM136" s="219"/>
      <c r="CN136" s="219"/>
      <c r="CO136" s="219"/>
      <c r="CP136" s="219"/>
      <c r="CQ136" s="219"/>
      <c r="CR136" s="219"/>
      <c r="CS136" s="219"/>
      <c r="CT136" s="219"/>
      <c r="CU136" s="219"/>
      <c r="CV136" s="219"/>
      <c r="CW136" s="219"/>
      <c r="CX136" s="219"/>
      <c r="CY136" s="219"/>
      <c r="CZ136" s="219"/>
      <c r="DA136" s="219"/>
      <c r="DB136" s="219"/>
      <c r="DC136" s="219"/>
      <c r="DD136" s="219"/>
      <c r="DE136" s="219"/>
      <c r="DF136" s="219"/>
      <c r="DG136" s="219"/>
      <c r="DH136" s="219"/>
      <c r="DI136" s="219"/>
      <c r="DJ136" s="219"/>
      <c r="DK136" s="219"/>
      <c r="DL136" s="219"/>
      <c r="DM136" s="219"/>
      <c r="DN136" s="219"/>
      <c r="DO136" s="219"/>
      <c r="DP136" s="219"/>
      <c r="DQ136" s="219"/>
      <c r="DR136" s="219"/>
      <c r="DS136" s="219"/>
      <c r="DT136" s="219"/>
      <c r="DU136" s="219"/>
      <c r="DV136" s="219"/>
      <c r="DW136" s="219"/>
      <c r="DX136" s="219"/>
      <c r="DY136" s="219"/>
      <c r="DZ136" s="219"/>
      <c r="EA136" s="219"/>
      <c r="EB136" s="219"/>
      <c r="EC136" s="219"/>
      <c r="ED136" s="219"/>
      <c r="EE136" s="219"/>
      <c r="EF136" s="219"/>
      <c r="EG136" s="219"/>
      <c r="EH136" s="219"/>
      <c r="EI136" s="219"/>
      <c r="EJ136" s="219"/>
      <c r="EK136" s="219"/>
      <c r="EL136" s="219"/>
      <c r="EM136" s="219"/>
      <c r="EN136" s="219"/>
      <c r="EO136" s="219"/>
      <c r="EP136" s="219"/>
      <c r="EQ136" s="219"/>
      <c r="ER136" s="219"/>
      <c r="ES136" s="219"/>
      <c r="ET136" s="219"/>
      <c r="EU136" s="219"/>
      <c r="EV136" s="219"/>
      <c r="EW136" s="219"/>
      <c r="EX136" s="219"/>
      <c r="EY136" s="219"/>
      <c r="EZ136" s="219"/>
      <c r="FA136" s="219"/>
      <c r="FB136" s="219"/>
      <c r="FC136" s="219"/>
      <c r="FD136" s="219"/>
      <c r="FE136" s="219"/>
      <c r="FF136" s="219"/>
      <c r="FG136" s="219"/>
      <c r="FH136" s="219"/>
      <c r="FI136" s="219"/>
      <c r="FJ136" s="219"/>
      <c r="FK136" s="219"/>
      <c r="FL136" s="219"/>
      <c r="FM136" s="219"/>
      <c r="FN136" s="219"/>
      <c r="FO136" s="219"/>
      <c r="FP136" s="219"/>
      <c r="FQ136" s="219"/>
      <c r="FR136" s="219"/>
      <c r="FS136" s="219"/>
      <c r="FT136" s="219"/>
      <c r="FU136" s="219"/>
      <c r="FV136" s="219"/>
      <c r="FW136" s="219"/>
      <c r="FX136" s="219"/>
      <c r="FY136" s="219"/>
      <c r="FZ136" s="219"/>
      <c r="GA136" s="219"/>
      <c r="GB136" s="219"/>
      <c r="GC136" s="219"/>
      <c r="GD136" s="219"/>
      <c r="GE136" s="219"/>
      <c r="GF136" s="219"/>
      <c r="GG136" s="219"/>
      <c r="GH136" s="219"/>
      <c r="GI136" s="219"/>
      <c r="GJ136" s="219"/>
      <c r="GK136" s="219"/>
      <c r="GL136" s="219"/>
      <c r="GM136" s="219"/>
      <c r="GN136" s="219"/>
      <c r="GO136" s="219"/>
      <c r="GP136" s="219"/>
      <c r="GQ136" s="219"/>
      <c r="GR136" s="219"/>
      <c r="GS136" s="219"/>
      <c r="GT136" s="219"/>
      <c r="GU136" s="219"/>
      <c r="GV136" s="219"/>
      <c r="GW136" s="219"/>
      <c r="GX136" s="219"/>
      <c r="GY136" s="219"/>
      <c r="GZ136" s="219"/>
      <c r="HA136" s="219"/>
      <c r="HB136" s="219"/>
      <c r="HC136" s="219"/>
      <c r="HD136" s="219"/>
      <c r="HE136" s="219"/>
      <c r="HF136" s="219"/>
      <c r="HG136" s="219"/>
      <c r="HH136" s="219"/>
      <c r="HI136" s="219"/>
      <c r="HJ136" s="219"/>
      <c r="HK136" s="219"/>
      <c r="HL136" s="219"/>
      <c r="HM136" s="219"/>
      <c r="HN136" s="219"/>
      <c r="HO136" s="219"/>
      <c r="HP136" s="219"/>
      <c r="HQ136" s="219"/>
      <c r="HR136" s="219"/>
      <c r="HS136" s="219"/>
      <c r="HT136" s="219"/>
      <c r="HU136" s="219"/>
      <c r="HV136" s="219"/>
      <c r="HW136" s="219"/>
      <c r="HX136" s="219"/>
      <c r="HY136" s="219"/>
      <c r="HZ136" s="219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  <c r="IW136" s="4"/>
      <c r="IX136" s="4"/>
      <c r="IY136" s="4"/>
      <c r="IZ136" s="4"/>
      <c r="JA136" s="4"/>
      <c r="JB136" s="4"/>
      <c r="JC136" s="4"/>
      <c r="JD136" s="4"/>
      <c r="JE136" s="4"/>
    </row>
    <row r="137" spans="1:265" s="78" customFormat="1">
      <c r="A137" s="76"/>
      <c r="B137" s="76"/>
      <c r="C137" s="76"/>
      <c r="D137" s="76"/>
      <c r="E137" s="76"/>
      <c r="F137" s="76"/>
      <c r="H137" s="79"/>
      <c r="I137" s="66"/>
      <c r="J137" s="80"/>
      <c r="K137" s="82"/>
      <c r="L137" s="82"/>
      <c r="M137" s="66"/>
      <c r="N137" s="82"/>
      <c r="O137" s="82"/>
      <c r="P137" s="104"/>
      <c r="Q137" s="104"/>
      <c r="R137" s="104"/>
      <c r="S137" s="82"/>
      <c r="T137" s="82"/>
      <c r="U137" s="82"/>
      <c r="V137" s="66"/>
      <c r="W137" s="82"/>
      <c r="X137" s="82"/>
      <c r="Y137" s="183"/>
      <c r="Z137" s="82"/>
      <c r="AA137" s="181"/>
      <c r="AB137" s="82"/>
      <c r="AC137" s="82"/>
      <c r="AD137" s="82"/>
      <c r="AE137" s="82"/>
      <c r="AF137" s="82"/>
      <c r="AG137" s="83"/>
      <c r="AH137" s="83"/>
      <c r="AI137" s="219"/>
      <c r="AJ137" s="219"/>
      <c r="AK137" s="219"/>
      <c r="AL137" s="66"/>
      <c r="AM137" s="219"/>
      <c r="AN137" s="219"/>
      <c r="AO137" s="219"/>
      <c r="AP137" s="219"/>
      <c r="AQ137" s="219"/>
      <c r="AR137" s="219"/>
      <c r="AS137" s="219"/>
      <c r="AT137" s="219"/>
      <c r="AU137" s="219"/>
      <c r="AV137" s="219"/>
      <c r="AW137" s="219"/>
      <c r="AX137" s="219"/>
      <c r="AY137" s="219"/>
      <c r="AZ137" s="219"/>
      <c r="BA137" s="219"/>
      <c r="BB137" s="219"/>
      <c r="BC137" s="219"/>
      <c r="BD137" s="219"/>
      <c r="BE137" s="219"/>
      <c r="BF137" s="219"/>
      <c r="BG137" s="219"/>
      <c r="BH137" s="219"/>
      <c r="BI137" s="219"/>
      <c r="BJ137" s="219"/>
      <c r="BK137" s="219"/>
      <c r="BL137" s="219"/>
      <c r="BM137" s="219"/>
      <c r="BN137" s="219"/>
      <c r="BO137" s="219"/>
      <c r="BP137" s="219"/>
      <c r="BQ137" s="219"/>
      <c r="BR137" s="219"/>
      <c r="BS137" s="219"/>
      <c r="BT137" s="219"/>
      <c r="BU137" s="219"/>
      <c r="BV137" s="219"/>
      <c r="BW137" s="219"/>
      <c r="BX137" s="219"/>
      <c r="BY137" s="219"/>
      <c r="BZ137" s="219"/>
      <c r="CA137" s="219"/>
      <c r="CB137" s="219"/>
      <c r="CC137" s="219"/>
      <c r="CD137" s="219"/>
      <c r="CE137" s="219"/>
      <c r="CF137" s="219"/>
      <c r="CG137" s="219"/>
      <c r="CH137" s="219"/>
      <c r="CI137" s="219"/>
      <c r="CJ137" s="219"/>
      <c r="CK137" s="219"/>
      <c r="CL137" s="219"/>
      <c r="CM137" s="219"/>
      <c r="CN137" s="219"/>
      <c r="CO137" s="219"/>
      <c r="CP137" s="219"/>
      <c r="CQ137" s="219"/>
      <c r="CR137" s="219"/>
      <c r="CS137" s="219"/>
      <c r="CT137" s="219"/>
      <c r="CU137" s="219"/>
      <c r="CV137" s="219"/>
      <c r="CW137" s="219"/>
      <c r="CX137" s="219"/>
      <c r="CY137" s="219"/>
      <c r="CZ137" s="219"/>
      <c r="DA137" s="219"/>
      <c r="DB137" s="219"/>
      <c r="DC137" s="219"/>
      <c r="DD137" s="219"/>
      <c r="DE137" s="219"/>
      <c r="DF137" s="219"/>
      <c r="DG137" s="219"/>
      <c r="DH137" s="219"/>
      <c r="DI137" s="219"/>
      <c r="DJ137" s="219"/>
      <c r="DK137" s="219"/>
      <c r="DL137" s="219"/>
      <c r="DM137" s="219"/>
      <c r="DN137" s="219"/>
      <c r="DO137" s="219"/>
      <c r="DP137" s="219"/>
      <c r="DQ137" s="219"/>
      <c r="DR137" s="219"/>
      <c r="DS137" s="219"/>
      <c r="DT137" s="219"/>
      <c r="DU137" s="219"/>
      <c r="DV137" s="219"/>
      <c r="DW137" s="219"/>
      <c r="DX137" s="219"/>
      <c r="DY137" s="219"/>
      <c r="DZ137" s="219"/>
      <c r="EA137" s="219"/>
      <c r="EB137" s="219"/>
      <c r="EC137" s="219"/>
      <c r="ED137" s="219"/>
      <c r="EE137" s="219"/>
      <c r="EF137" s="219"/>
      <c r="EG137" s="219"/>
      <c r="EH137" s="219"/>
      <c r="EI137" s="219"/>
      <c r="EJ137" s="219"/>
      <c r="EK137" s="219"/>
      <c r="EL137" s="219"/>
      <c r="EM137" s="219"/>
      <c r="EN137" s="219"/>
      <c r="EO137" s="219"/>
      <c r="EP137" s="219"/>
      <c r="EQ137" s="219"/>
      <c r="ER137" s="219"/>
      <c r="ES137" s="219"/>
      <c r="ET137" s="219"/>
      <c r="EU137" s="219"/>
      <c r="EV137" s="219"/>
      <c r="EW137" s="219"/>
      <c r="EX137" s="219"/>
      <c r="EY137" s="219"/>
      <c r="EZ137" s="219"/>
      <c r="FA137" s="219"/>
      <c r="FB137" s="219"/>
      <c r="FC137" s="219"/>
      <c r="FD137" s="219"/>
      <c r="FE137" s="219"/>
      <c r="FF137" s="219"/>
      <c r="FG137" s="219"/>
      <c r="FH137" s="219"/>
      <c r="FI137" s="219"/>
      <c r="FJ137" s="219"/>
      <c r="FK137" s="219"/>
      <c r="FL137" s="219"/>
      <c r="FM137" s="219"/>
      <c r="FN137" s="219"/>
      <c r="FO137" s="219"/>
      <c r="FP137" s="219"/>
      <c r="FQ137" s="219"/>
      <c r="FR137" s="219"/>
      <c r="FS137" s="219"/>
      <c r="FT137" s="219"/>
      <c r="FU137" s="219"/>
      <c r="FV137" s="219"/>
      <c r="FW137" s="219"/>
      <c r="FX137" s="219"/>
      <c r="FY137" s="219"/>
      <c r="FZ137" s="219"/>
      <c r="GA137" s="219"/>
      <c r="GB137" s="219"/>
      <c r="GC137" s="219"/>
      <c r="GD137" s="219"/>
      <c r="GE137" s="219"/>
      <c r="GF137" s="219"/>
      <c r="GG137" s="219"/>
      <c r="GH137" s="219"/>
      <c r="GI137" s="219"/>
      <c r="GJ137" s="219"/>
      <c r="GK137" s="219"/>
      <c r="GL137" s="219"/>
      <c r="GM137" s="219"/>
      <c r="GN137" s="219"/>
      <c r="GO137" s="219"/>
      <c r="GP137" s="219"/>
      <c r="GQ137" s="219"/>
      <c r="GR137" s="219"/>
      <c r="GS137" s="219"/>
      <c r="GT137" s="219"/>
      <c r="GU137" s="219"/>
      <c r="GV137" s="219"/>
      <c r="GW137" s="219"/>
      <c r="GX137" s="219"/>
      <c r="GY137" s="219"/>
      <c r="GZ137" s="219"/>
      <c r="HA137" s="219"/>
      <c r="HB137" s="219"/>
      <c r="HC137" s="219"/>
      <c r="HD137" s="219"/>
      <c r="HE137" s="219"/>
      <c r="HF137" s="219"/>
      <c r="HG137" s="219"/>
      <c r="HH137" s="219"/>
      <c r="HI137" s="219"/>
      <c r="HJ137" s="219"/>
      <c r="HK137" s="219"/>
      <c r="HL137" s="219"/>
      <c r="HM137" s="219"/>
      <c r="HN137" s="219"/>
      <c r="HO137" s="219"/>
      <c r="HP137" s="219"/>
      <c r="HQ137" s="219"/>
      <c r="HR137" s="219"/>
      <c r="HS137" s="219"/>
      <c r="HT137" s="219"/>
      <c r="HU137" s="219"/>
      <c r="HV137" s="219"/>
      <c r="HW137" s="219"/>
      <c r="HX137" s="219"/>
      <c r="HY137" s="219"/>
      <c r="HZ137" s="219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  <c r="IW137" s="4"/>
      <c r="IX137" s="4"/>
      <c r="IY137" s="4"/>
      <c r="IZ137" s="4"/>
      <c r="JA137" s="4"/>
      <c r="JB137" s="4"/>
      <c r="JC137" s="4"/>
      <c r="JD137" s="4"/>
      <c r="JE137" s="4"/>
    </row>
    <row r="138" spans="1:265" s="78" customFormat="1">
      <c r="A138" s="76"/>
      <c r="B138" s="76"/>
      <c r="C138" s="76"/>
      <c r="D138" s="76"/>
      <c r="E138" s="76"/>
      <c r="F138" s="76"/>
      <c r="H138" s="79"/>
      <c r="I138" s="66"/>
      <c r="J138" s="80"/>
      <c r="K138" s="82"/>
      <c r="L138" s="82"/>
      <c r="M138" s="66"/>
      <c r="N138" s="82"/>
      <c r="O138" s="82"/>
      <c r="P138" s="104"/>
      <c r="Q138" s="104"/>
      <c r="R138" s="104"/>
      <c r="S138" s="82"/>
      <c r="T138" s="82"/>
      <c r="U138" s="82"/>
      <c r="V138" s="66"/>
      <c r="W138" s="82"/>
      <c r="X138" s="82"/>
      <c r="Y138" s="183"/>
      <c r="Z138" s="82"/>
      <c r="AA138" s="181"/>
      <c r="AB138" s="82"/>
      <c r="AC138" s="82"/>
      <c r="AD138" s="82"/>
      <c r="AE138" s="82"/>
      <c r="AF138" s="82"/>
      <c r="AG138" s="83"/>
      <c r="AH138" s="83"/>
      <c r="AI138" s="219"/>
      <c r="AJ138" s="219"/>
      <c r="AK138" s="219"/>
      <c r="AL138" s="66"/>
      <c r="AM138" s="219"/>
      <c r="AN138" s="219"/>
      <c r="AO138" s="219"/>
      <c r="AP138" s="219"/>
      <c r="AQ138" s="219"/>
      <c r="AR138" s="219"/>
      <c r="AS138" s="219"/>
      <c r="AT138" s="219"/>
      <c r="AU138" s="219"/>
      <c r="AV138" s="219"/>
      <c r="AW138" s="219"/>
      <c r="AX138" s="219"/>
      <c r="AY138" s="219"/>
      <c r="AZ138" s="219"/>
      <c r="BA138" s="219"/>
      <c r="BB138" s="219"/>
      <c r="BC138" s="219"/>
      <c r="BD138" s="219"/>
      <c r="BE138" s="219"/>
      <c r="BF138" s="219"/>
      <c r="BG138" s="219"/>
      <c r="BH138" s="219"/>
      <c r="BI138" s="219"/>
      <c r="BJ138" s="219"/>
      <c r="BK138" s="219"/>
      <c r="BL138" s="219"/>
      <c r="BM138" s="219"/>
      <c r="BN138" s="219"/>
      <c r="BO138" s="219"/>
      <c r="BP138" s="219"/>
      <c r="BQ138" s="219"/>
      <c r="BR138" s="219"/>
      <c r="BS138" s="219"/>
      <c r="BT138" s="219"/>
      <c r="BU138" s="219"/>
      <c r="BV138" s="219"/>
      <c r="BW138" s="219"/>
      <c r="BX138" s="219"/>
      <c r="BY138" s="219"/>
      <c r="BZ138" s="219"/>
      <c r="CA138" s="219"/>
      <c r="CB138" s="219"/>
      <c r="CC138" s="219"/>
      <c r="CD138" s="219"/>
      <c r="CE138" s="219"/>
      <c r="CF138" s="219"/>
      <c r="CG138" s="219"/>
      <c r="CH138" s="219"/>
      <c r="CI138" s="219"/>
      <c r="CJ138" s="219"/>
      <c r="CK138" s="219"/>
      <c r="CL138" s="219"/>
      <c r="CM138" s="219"/>
      <c r="CN138" s="219"/>
      <c r="CO138" s="219"/>
      <c r="CP138" s="219"/>
      <c r="CQ138" s="219"/>
      <c r="CR138" s="219"/>
      <c r="CS138" s="219"/>
      <c r="CT138" s="219"/>
      <c r="CU138" s="219"/>
      <c r="CV138" s="219"/>
      <c r="CW138" s="219"/>
      <c r="CX138" s="219"/>
      <c r="CY138" s="219"/>
      <c r="CZ138" s="219"/>
      <c r="DA138" s="219"/>
      <c r="DB138" s="219"/>
      <c r="DC138" s="219"/>
      <c r="DD138" s="219"/>
      <c r="DE138" s="219"/>
      <c r="DF138" s="219"/>
      <c r="DG138" s="219"/>
      <c r="DH138" s="219"/>
      <c r="DI138" s="219"/>
      <c r="DJ138" s="219"/>
      <c r="DK138" s="219"/>
      <c r="DL138" s="219"/>
      <c r="DM138" s="219"/>
      <c r="DN138" s="219"/>
      <c r="DO138" s="219"/>
      <c r="DP138" s="219"/>
      <c r="DQ138" s="219"/>
      <c r="DR138" s="219"/>
      <c r="DS138" s="219"/>
      <c r="DT138" s="219"/>
      <c r="DU138" s="219"/>
      <c r="DV138" s="219"/>
      <c r="DW138" s="219"/>
      <c r="DX138" s="219"/>
      <c r="DY138" s="219"/>
      <c r="DZ138" s="219"/>
      <c r="EA138" s="219"/>
      <c r="EB138" s="219"/>
      <c r="EC138" s="219"/>
      <c r="ED138" s="219"/>
      <c r="EE138" s="219"/>
      <c r="EF138" s="219"/>
      <c r="EG138" s="219"/>
      <c r="EH138" s="219"/>
      <c r="EI138" s="219"/>
      <c r="EJ138" s="219"/>
      <c r="EK138" s="219"/>
      <c r="EL138" s="219"/>
      <c r="EM138" s="219"/>
      <c r="EN138" s="219"/>
      <c r="EO138" s="219"/>
      <c r="EP138" s="219"/>
      <c r="EQ138" s="219"/>
      <c r="ER138" s="219"/>
      <c r="ES138" s="219"/>
      <c r="ET138" s="219"/>
      <c r="EU138" s="219"/>
      <c r="EV138" s="219"/>
      <c r="EW138" s="219"/>
      <c r="EX138" s="219"/>
      <c r="EY138" s="219"/>
      <c r="EZ138" s="219"/>
      <c r="FA138" s="219"/>
      <c r="FB138" s="219"/>
      <c r="FC138" s="219"/>
      <c r="FD138" s="219"/>
      <c r="FE138" s="219"/>
      <c r="FF138" s="219"/>
      <c r="FG138" s="219"/>
      <c r="FH138" s="219"/>
      <c r="FI138" s="219"/>
      <c r="FJ138" s="219"/>
      <c r="FK138" s="219"/>
      <c r="FL138" s="219"/>
      <c r="FM138" s="219"/>
      <c r="FN138" s="219"/>
      <c r="FO138" s="219"/>
      <c r="FP138" s="219"/>
      <c r="FQ138" s="219"/>
      <c r="FR138" s="219"/>
      <c r="FS138" s="219"/>
      <c r="FT138" s="219"/>
      <c r="FU138" s="219"/>
      <c r="FV138" s="219"/>
      <c r="FW138" s="219"/>
      <c r="FX138" s="219"/>
      <c r="FY138" s="219"/>
      <c r="FZ138" s="219"/>
      <c r="GA138" s="219"/>
      <c r="GB138" s="219"/>
      <c r="GC138" s="219"/>
      <c r="GD138" s="219"/>
      <c r="GE138" s="219"/>
      <c r="GF138" s="219"/>
      <c r="GG138" s="219"/>
      <c r="GH138" s="219"/>
      <c r="GI138" s="219"/>
      <c r="GJ138" s="219"/>
      <c r="GK138" s="219"/>
      <c r="GL138" s="219"/>
      <c r="GM138" s="219"/>
      <c r="GN138" s="219"/>
      <c r="GO138" s="219"/>
      <c r="GP138" s="219"/>
      <c r="GQ138" s="219"/>
      <c r="GR138" s="219"/>
      <c r="GS138" s="219"/>
      <c r="GT138" s="219"/>
      <c r="GU138" s="219"/>
      <c r="GV138" s="219"/>
      <c r="GW138" s="219"/>
      <c r="GX138" s="219"/>
      <c r="GY138" s="219"/>
      <c r="GZ138" s="219"/>
      <c r="HA138" s="219"/>
      <c r="HB138" s="219"/>
      <c r="HC138" s="219"/>
      <c r="HD138" s="219"/>
      <c r="HE138" s="219"/>
      <c r="HF138" s="219"/>
      <c r="HG138" s="219"/>
      <c r="HH138" s="219"/>
      <c r="HI138" s="219"/>
      <c r="HJ138" s="219"/>
      <c r="HK138" s="219"/>
      <c r="HL138" s="219"/>
      <c r="HM138" s="219"/>
      <c r="HN138" s="219"/>
      <c r="HO138" s="219"/>
      <c r="HP138" s="219"/>
      <c r="HQ138" s="219"/>
      <c r="HR138" s="219"/>
      <c r="HS138" s="219"/>
      <c r="HT138" s="219"/>
      <c r="HU138" s="219"/>
      <c r="HV138" s="219"/>
      <c r="HW138" s="219"/>
      <c r="HX138" s="219"/>
      <c r="HY138" s="219"/>
      <c r="HZ138" s="219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  <c r="IW138" s="4"/>
      <c r="IX138" s="4"/>
      <c r="IY138" s="4"/>
      <c r="IZ138" s="4"/>
      <c r="JA138" s="4"/>
      <c r="JB138" s="4"/>
      <c r="JC138" s="4"/>
      <c r="JD138" s="4"/>
      <c r="JE138" s="4"/>
    </row>
    <row r="139" spans="1:265" s="78" customFormat="1">
      <c r="A139" s="76"/>
      <c r="B139" s="76"/>
      <c r="C139" s="76"/>
      <c r="D139" s="76"/>
      <c r="E139" s="76"/>
      <c r="F139" s="76"/>
      <c r="H139" s="79"/>
      <c r="I139" s="66"/>
      <c r="J139" s="80"/>
      <c r="K139" s="82"/>
      <c r="L139" s="82"/>
      <c r="M139" s="66"/>
      <c r="N139" s="82"/>
      <c r="O139" s="82"/>
      <c r="P139" s="104"/>
      <c r="Q139" s="104"/>
      <c r="R139" s="104"/>
      <c r="S139" s="82"/>
      <c r="T139" s="82"/>
      <c r="U139" s="82"/>
      <c r="V139" s="66"/>
      <c r="W139" s="82"/>
      <c r="X139" s="82"/>
      <c r="Y139" s="183"/>
      <c r="Z139" s="82"/>
      <c r="AA139" s="181"/>
      <c r="AB139" s="82"/>
      <c r="AC139" s="82"/>
      <c r="AD139" s="82"/>
      <c r="AE139" s="82"/>
      <c r="AF139" s="82"/>
      <c r="AG139" s="83"/>
      <c r="AH139" s="83"/>
      <c r="AI139" s="219"/>
      <c r="AJ139" s="219"/>
      <c r="AK139" s="219"/>
      <c r="AL139" s="66"/>
      <c r="AM139" s="219"/>
      <c r="AN139" s="219"/>
      <c r="AO139" s="219"/>
      <c r="AP139" s="219"/>
      <c r="AQ139" s="219"/>
      <c r="AR139" s="219"/>
      <c r="AS139" s="219"/>
      <c r="AT139" s="219"/>
      <c r="AU139" s="219"/>
      <c r="AV139" s="219"/>
      <c r="AW139" s="219"/>
      <c r="AX139" s="219"/>
      <c r="AY139" s="219"/>
      <c r="AZ139" s="219"/>
      <c r="BA139" s="219"/>
      <c r="BB139" s="219"/>
      <c r="BC139" s="219"/>
      <c r="BD139" s="219"/>
      <c r="BE139" s="219"/>
      <c r="BF139" s="219"/>
      <c r="BG139" s="219"/>
      <c r="BH139" s="219"/>
      <c r="BI139" s="219"/>
      <c r="BJ139" s="219"/>
      <c r="BK139" s="219"/>
      <c r="BL139" s="219"/>
      <c r="BM139" s="219"/>
      <c r="BN139" s="219"/>
      <c r="BO139" s="219"/>
      <c r="BP139" s="219"/>
      <c r="BQ139" s="219"/>
      <c r="BR139" s="219"/>
      <c r="BS139" s="219"/>
      <c r="BT139" s="219"/>
      <c r="BU139" s="219"/>
      <c r="BV139" s="219"/>
      <c r="BW139" s="219"/>
      <c r="BX139" s="219"/>
      <c r="BY139" s="219"/>
      <c r="BZ139" s="219"/>
      <c r="CA139" s="219"/>
      <c r="CB139" s="219"/>
      <c r="CC139" s="219"/>
      <c r="CD139" s="219"/>
      <c r="CE139" s="219"/>
      <c r="CF139" s="219"/>
      <c r="CG139" s="219"/>
      <c r="CH139" s="219"/>
      <c r="CI139" s="219"/>
      <c r="CJ139" s="219"/>
      <c r="CK139" s="219"/>
      <c r="CL139" s="219"/>
      <c r="CM139" s="219"/>
      <c r="CN139" s="219"/>
      <c r="CO139" s="219"/>
      <c r="CP139" s="219"/>
      <c r="CQ139" s="219"/>
      <c r="CR139" s="219"/>
      <c r="CS139" s="219"/>
      <c r="CT139" s="219"/>
      <c r="CU139" s="219"/>
      <c r="CV139" s="219"/>
      <c r="CW139" s="219"/>
      <c r="CX139" s="219"/>
      <c r="CY139" s="219"/>
      <c r="CZ139" s="219"/>
      <c r="DA139" s="219"/>
      <c r="DB139" s="219"/>
      <c r="DC139" s="219"/>
      <c r="DD139" s="219"/>
      <c r="DE139" s="219"/>
      <c r="DF139" s="219"/>
      <c r="DG139" s="219"/>
      <c r="DH139" s="219"/>
      <c r="DI139" s="219"/>
      <c r="DJ139" s="219"/>
      <c r="DK139" s="219"/>
      <c r="DL139" s="219"/>
      <c r="DM139" s="219"/>
      <c r="DN139" s="219"/>
      <c r="DO139" s="219"/>
      <c r="DP139" s="219"/>
      <c r="DQ139" s="219"/>
      <c r="DR139" s="219"/>
      <c r="DS139" s="219"/>
      <c r="DT139" s="219"/>
      <c r="DU139" s="219"/>
      <c r="DV139" s="219"/>
      <c r="DW139" s="219"/>
      <c r="DX139" s="219"/>
      <c r="DY139" s="219"/>
      <c r="DZ139" s="219"/>
      <c r="EA139" s="219"/>
      <c r="EB139" s="219"/>
      <c r="EC139" s="219"/>
      <c r="ED139" s="219"/>
      <c r="EE139" s="219"/>
      <c r="EF139" s="219"/>
      <c r="EG139" s="219"/>
      <c r="EH139" s="219"/>
      <c r="EI139" s="219"/>
      <c r="EJ139" s="219"/>
      <c r="EK139" s="219"/>
      <c r="EL139" s="219"/>
      <c r="EM139" s="219"/>
      <c r="EN139" s="219"/>
      <c r="EO139" s="219"/>
      <c r="EP139" s="219"/>
      <c r="EQ139" s="219"/>
      <c r="ER139" s="219"/>
      <c r="ES139" s="219"/>
      <c r="ET139" s="219"/>
      <c r="EU139" s="219"/>
      <c r="EV139" s="219"/>
      <c r="EW139" s="219"/>
      <c r="EX139" s="219"/>
      <c r="EY139" s="219"/>
      <c r="EZ139" s="219"/>
      <c r="FA139" s="219"/>
      <c r="FB139" s="219"/>
      <c r="FC139" s="219"/>
      <c r="FD139" s="219"/>
      <c r="FE139" s="219"/>
      <c r="FF139" s="219"/>
      <c r="FG139" s="219"/>
      <c r="FH139" s="219"/>
      <c r="FI139" s="219"/>
      <c r="FJ139" s="219"/>
      <c r="FK139" s="219"/>
      <c r="FL139" s="219"/>
      <c r="FM139" s="219"/>
      <c r="FN139" s="219"/>
      <c r="FO139" s="219"/>
      <c r="FP139" s="219"/>
      <c r="FQ139" s="219"/>
      <c r="FR139" s="219"/>
      <c r="FS139" s="219"/>
      <c r="FT139" s="219"/>
      <c r="FU139" s="219"/>
      <c r="FV139" s="219"/>
      <c r="FW139" s="219"/>
      <c r="FX139" s="219"/>
      <c r="FY139" s="219"/>
      <c r="FZ139" s="219"/>
      <c r="GA139" s="219"/>
      <c r="GB139" s="219"/>
      <c r="GC139" s="219"/>
      <c r="GD139" s="219"/>
      <c r="GE139" s="219"/>
      <c r="GF139" s="219"/>
      <c r="GG139" s="219"/>
      <c r="GH139" s="219"/>
      <c r="GI139" s="219"/>
      <c r="GJ139" s="219"/>
      <c r="GK139" s="219"/>
      <c r="GL139" s="219"/>
      <c r="GM139" s="219"/>
      <c r="GN139" s="219"/>
      <c r="GO139" s="219"/>
      <c r="GP139" s="219"/>
      <c r="GQ139" s="219"/>
      <c r="GR139" s="219"/>
      <c r="GS139" s="219"/>
      <c r="GT139" s="219"/>
      <c r="GU139" s="219"/>
      <c r="GV139" s="219"/>
      <c r="GW139" s="219"/>
      <c r="GX139" s="219"/>
      <c r="GY139" s="219"/>
      <c r="GZ139" s="219"/>
      <c r="HA139" s="219"/>
      <c r="HB139" s="219"/>
      <c r="HC139" s="219"/>
      <c r="HD139" s="219"/>
      <c r="HE139" s="219"/>
      <c r="HF139" s="219"/>
      <c r="HG139" s="219"/>
      <c r="HH139" s="219"/>
      <c r="HI139" s="219"/>
      <c r="HJ139" s="219"/>
      <c r="HK139" s="219"/>
      <c r="HL139" s="219"/>
      <c r="HM139" s="219"/>
      <c r="HN139" s="219"/>
      <c r="HO139" s="219"/>
      <c r="HP139" s="219"/>
      <c r="HQ139" s="219"/>
      <c r="HR139" s="219"/>
      <c r="HS139" s="219"/>
      <c r="HT139" s="219"/>
      <c r="HU139" s="219"/>
      <c r="HV139" s="219"/>
      <c r="HW139" s="219"/>
      <c r="HX139" s="219"/>
      <c r="HY139" s="219"/>
      <c r="HZ139" s="219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  <c r="IW139" s="4"/>
      <c r="IX139" s="4"/>
      <c r="IY139" s="4"/>
      <c r="IZ139" s="4"/>
      <c r="JA139" s="4"/>
      <c r="JB139" s="4"/>
      <c r="JC139" s="4"/>
      <c r="JD139" s="4"/>
      <c r="JE139" s="4"/>
    </row>
    <row r="140" spans="1:265" s="78" customFormat="1">
      <c r="A140" s="76"/>
      <c r="B140" s="76"/>
      <c r="C140" s="76"/>
      <c r="D140" s="76"/>
      <c r="E140" s="76"/>
      <c r="F140" s="76"/>
      <c r="H140" s="79"/>
      <c r="I140" s="66"/>
      <c r="J140" s="80"/>
      <c r="K140" s="82"/>
      <c r="L140" s="82"/>
      <c r="M140" s="66"/>
      <c r="N140" s="82"/>
      <c r="O140" s="82"/>
      <c r="P140" s="104"/>
      <c r="Q140" s="104"/>
      <c r="R140" s="104"/>
      <c r="S140" s="82"/>
      <c r="T140" s="82"/>
      <c r="U140" s="82"/>
      <c r="V140" s="66"/>
      <c r="W140" s="82"/>
      <c r="X140" s="82"/>
      <c r="Y140" s="183"/>
      <c r="Z140" s="82"/>
      <c r="AA140" s="181"/>
      <c r="AB140" s="82"/>
      <c r="AC140" s="82"/>
      <c r="AD140" s="82"/>
      <c r="AE140" s="82"/>
      <c r="AF140" s="82"/>
      <c r="AG140" s="83"/>
      <c r="AH140" s="83"/>
      <c r="AI140" s="219"/>
      <c r="AJ140" s="219"/>
      <c r="AK140" s="219"/>
      <c r="AL140" s="66"/>
      <c r="AM140" s="219"/>
      <c r="AN140" s="219"/>
      <c r="AO140" s="219"/>
      <c r="AP140" s="219"/>
      <c r="AQ140" s="219"/>
      <c r="AR140" s="219"/>
      <c r="AS140" s="219"/>
      <c r="AT140" s="219"/>
      <c r="AU140" s="219"/>
      <c r="AV140" s="219"/>
      <c r="AW140" s="219"/>
      <c r="AX140" s="219"/>
      <c r="AY140" s="219"/>
      <c r="AZ140" s="219"/>
      <c r="BA140" s="219"/>
      <c r="BB140" s="219"/>
      <c r="BC140" s="219"/>
      <c r="BD140" s="219"/>
      <c r="BE140" s="219"/>
      <c r="BF140" s="219"/>
      <c r="BG140" s="219"/>
      <c r="BH140" s="219"/>
      <c r="BI140" s="219"/>
      <c r="BJ140" s="219"/>
      <c r="BK140" s="219"/>
      <c r="BL140" s="219"/>
      <c r="BM140" s="219"/>
      <c r="BN140" s="219"/>
      <c r="BO140" s="219"/>
      <c r="BP140" s="219"/>
      <c r="BQ140" s="219"/>
      <c r="BR140" s="219"/>
      <c r="BS140" s="219"/>
      <c r="BT140" s="219"/>
      <c r="BU140" s="219"/>
      <c r="BV140" s="219"/>
      <c r="BW140" s="219"/>
      <c r="BX140" s="219"/>
      <c r="BY140" s="219"/>
      <c r="BZ140" s="219"/>
      <c r="CA140" s="219"/>
      <c r="CB140" s="219"/>
      <c r="CC140" s="219"/>
      <c r="CD140" s="219"/>
      <c r="CE140" s="219"/>
      <c r="CF140" s="219"/>
      <c r="CG140" s="219"/>
      <c r="CH140" s="219"/>
      <c r="CI140" s="219"/>
      <c r="CJ140" s="219"/>
      <c r="CK140" s="219"/>
      <c r="CL140" s="219"/>
      <c r="CM140" s="219"/>
      <c r="CN140" s="219"/>
      <c r="CO140" s="219"/>
      <c r="CP140" s="219"/>
      <c r="CQ140" s="219"/>
      <c r="CR140" s="219"/>
      <c r="CS140" s="219"/>
      <c r="CT140" s="219"/>
      <c r="CU140" s="219"/>
      <c r="CV140" s="219"/>
      <c r="CW140" s="219"/>
      <c r="CX140" s="219"/>
      <c r="CY140" s="219"/>
      <c r="CZ140" s="219"/>
      <c r="DA140" s="219"/>
      <c r="DB140" s="219"/>
      <c r="DC140" s="219"/>
      <c r="DD140" s="219"/>
      <c r="DE140" s="219"/>
      <c r="DF140" s="219"/>
      <c r="DG140" s="219"/>
      <c r="DH140" s="219"/>
      <c r="DI140" s="219"/>
      <c r="DJ140" s="219"/>
      <c r="DK140" s="219"/>
      <c r="DL140" s="219"/>
      <c r="DM140" s="219"/>
      <c r="DN140" s="219"/>
      <c r="DO140" s="219"/>
      <c r="DP140" s="219"/>
      <c r="DQ140" s="219"/>
      <c r="DR140" s="219"/>
      <c r="DS140" s="219"/>
      <c r="DT140" s="219"/>
      <c r="DU140" s="219"/>
      <c r="DV140" s="219"/>
      <c r="DW140" s="219"/>
      <c r="DX140" s="219"/>
      <c r="DY140" s="219"/>
      <c r="DZ140" s="219"/>
      <c r="EA140" s="219"/>
      <c r="EB140" s="219"/>
      <c r="EC140" s="219"/>
      <c r="ED140" s="219"/>
      <c r="EE140" s="219"/>
      <c r="EF140" s="219"/>
      <c r="EG140" s="219"/>
      <c r="EH140" s="219"/>
      <c r="EI140" s="219"/>
      <c r="EJ140" s="219"/>
      <c r="EK140" s="219"/>
      <c r="EL140" s="219"/>
      <c r="EM140" s="219"/>
      <c r="EN140" s="219"/>
      <c r="EO140" s="219"/>
      <c r="EP140" s="219"/>
      <c r="EQ140" s="219"/>
      <c r="ER140" s="219"/>
      <c r="ES140" s="219"/>
      <c r="ET140" s="219"/>
      <c r="EU140" s="219"/>
      <c r="EV140" s="219"/>
      <c r="EW140" s="219"/>
      <c r="EX140" s="219"/>
      <c r="EY140" s="219"/>
      <c r="EZ140" s="219"/>
      <c r="FA140" s="219"/>
      <c r="FB140" s="219"/>
      <c r="FC140" s="219"/>
      <c r="FD140" s="219"/>
      <c r="FE140" s="219"/>
      <c r="FF140" s="219"/>
      <c r="FG140" s="219"/>
      <c r="FH140" s="219"/>
      <c r="FI140" s="219"/>
      <c r="FJ140" s="219"/>
      <c r="FK140" s="219"/>
      <c r="FL140" s="219"/>
      <c r="FM140" s="219"/>
      <c r="FN140" s="219"/>
      <c r="FO140" s="219"/>
      <c r="FP140" s="219"/>
      <c r="FQ140" s="219"/>
      <c r="FR140" s="219"/>
      <c r="FS140" s="219"/>
      <c r="FT140" s="219"/>
      <c r="FU140" s="219"/>
      <c r="FV140" s="219"/>
      <c r="FW140" s="219"/>
      <c r="FX140" s="219"/>
      <c r="FY140" s="219"/>
      <c r="FZ140" s="219"/>
      <c r="GA140" s="219"/>
      <c r="GB140" s="219"/>
      <c r="GC140" s="219"/>
      <c r="GD140" s="219"/>
      <c r="GE140" s="219"/>
      <c r="GF140" s="219"/>
      <c r="GG140" s="219"/>
      <c r="GH140" s="219"/>
      <c r="GI140" s="219"/>
      <c r="GJ140" s="219"/>
      <c r="GK140" s="219"/>
      <c r="GL140" s="219"/>
      <c r="GM140" s="219"/>
      <c r="GN140" s="219"/>
      <c r="GO140" s="219"/>
      <c r="GP140" s="219"/>
      <c r="GQ140" s="219"/>
      <c r="GR140" s="219"/>
      <c r="GS140" s="219"/>
      <c r="GT140" s="219"/>
      <c r="GU140" s="219"/>
      <c r="GV140" s="219"/>
      <c r="GW140" s="219"/>
      <c r="GX140" s="219"/>
      <c r="GY140" s="219"/>
      <c r="GZ140" s="219"/>
      <c r="HA140" s="219"/>
      <c r="HB140" s="219"/>
      <c r="HC140" s="219"/>
      <c r="HD140" s="219"/>
      <c r="HE140" s="219"/>
      <c r="HF140" s="219"/>
      <c r="HG140" s="219"/>
      <c r="HH140" s="219"/>
      <c r="HI140" s="219"/>
      <c r="HJ140" s="219"/>
      <c r="HK140" s="219"/>
      <c r="HL140" s="219"/>
      <c r="HM140" s="219"/>
      <c r="HN140" s="219"/>
      <c r="HO140" s="219"/>
      <c r="HP140" s="219"/>
      <c r="HQ140" s="219"/>
      <c r="HR140" s="219"/>
      <c r="HS140" s="219"/>
      <c r="HT140" s="219"/>
      <c r="HU140" s="219"/>
      <c r="HV140" s="219"/>
      <c r="HW140" s="219"/>
      <c r="HX140" s="219"/>
      <c r="HY140" s="219"/>
      <c r="HZ140" s="219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  <c r="IW140" s="4"/>
      <c r="IX140" s="4"/>
      <c r="IY140" s="4"/>
      <c r="IZ140" s="4"/>
      <c r="JA140" s="4"/>
      <c r="JB140" s="4"/>
      <c r="JC140" s="4"/>
      <c r="JD140" s="4"/>
      <c r="JE140" s="4"/>
    </row>
    <row r="141" spans="1:265" s="78" customFormat="1">
      <c r="A141" s="76"/>
      <c r="B141" s="76"/>
      <c r="C141" s="76"/>
      <c r="D141" s="76"/>
      <c r="E141" s="76"/>
      <c r="F141" s="76"/>
      <c r="H141" s="79"/>
      <c r="I141" s="66"/>
      <c r="J141" s="80"/>
      <c r="K141" s="82"/>
      <c r="L141" s="82"/>
      <c r="M141" s="66"/>
      <c r="N141" s="82"/>
      <c r="O141" s="82"/>
      <c r="P141" s="104"/>
      <c r="Q141" s="104"/>
      <c r="R141" s="104"/>
      <c r="S141" s="82"/>
      <c r="T141" s="82"/>
      <c r="U141" s="82"/>
      <c r="V141" s="66"/>
      <c r="W141" s="82"/>
      <c r="X141" s="82"/>
      <c r="Y141" s="183"/>
      <c r="Z141" s="82"/>
      <c r="AA141" s="181"/>
      <c r="AB141" s="82"/>
      <c r="AC141" s="82"/>
      <c r="AD141" s="82"/>
      <c r="AE141" s="82"/>
      <c r="AF141" s="82"/>
      <c r="AG141" s="83"/>
      <c r="AH141" s="83"/>
      <c r="AI141" s="219"/>
      <c r="AJ141" s="219"/>
      <c r="AK141" s="219"/>
      <c r="AL141" s="66"/>
      <c r="AM141" s="219"/>
      <c r="AN141" s="219"/>
      <c r="AO141" s="219"/>
      <c r="AP141" s="219"/>
      <c r="AQ141" s="219"/>
      <c r="AR141" s="219"/>
      <c r="AS141" s="219"/>
      <c r="AT141" s="219"/>
      <c r="AU141" s="219"/>
      <c r="AV141" s="219"/>
      <c r="AW141" s="219"/>
      <c r="AX141" s="219"/>
      <c r="AY141" s="219"/>
      <c r="AZ141" s="219"/>
      <c r="BA141" s="219"/>
      <c r="BB141" s="219"/>
      <c r="BC141" s="219"/>
      <c r="BD141" s="219"/>
      <c r="BE141" s="219"/>
      <c r="BF141" s="219"/>
      <c r="BG141" s="219"/>
      <c r="BH141" s="219"/>
      <c r="BI141" s="219"/>
      <c r="BJ141" s="219"/>
      <c r="BK141" s="219"/>
      <c r="BL141" s="219"/>
      <c r="BM141" s="219"/>
      <c r="BN141" s="219"/>
      <c r="BO141" s="219"/>
      <c r="BP141" s="219"/>
      <c r="BQ141" s="219"/>
      <c r="BR141" s="219"/>
      <c r="BS141" s="219"/>
      <c r="BT141" s="219"/>
      <c r="BU141" s="219"/>
      <c r="BV141" s="219"/>
      <c r="BW141" s="219"/>
      <c r="BX141" s="219"/>
      <c r="BY141" s="219"/>
      <c r="BZ141" s="219"/>
      <c r="CA141" s="219"/>
      <c r="CB141" s="219"/>
      <c r="CC141" s="219"/>
      <c r="CD141" s="219"/>
      <c r="CE141" s="219"/>
      <c r="CF141" s="219"/>
      <c r="CG141" s="219"/>
      <c r="CH141" s="219"/>
      <c r="CI141" s="219"/>
      <c r="CJ141" s="219"/>
      <c r="CK141" s="219"/>
      <c r="CL141" s="219"/>
      <c r="CM141" s="219"/>
      <c r="CN141" s="219"/>
      <c r="CO141" s="219"/>
      <c r="CP141" s="219"/>
      <c r="CQ141" s="219"/>
      <c r="CR141" s="219"/>
      <c r="CS141" s="219"/>
      <c r="CT141" s="219"/>
      <c r="CU141" s="219"/>
      <c r="CV141" s="219"/>
      <c r="CW141" s="219"/>
      <c r="CX141" s="219"/>
      <c r="CY141" s="219"/>
      <c r="CZ141" s="219"/>
      <c r="DA141" s="219"/>
      <c r="DB141" s="219"/>
      <c r="DC141" s="219"/>
      <c r="DD141" s="219"/>
      <c r="DE141" s="219"/>
      <c r="DF141" s="219"/>
      <c r="DG141" s="219"/>
      <c r="DH141" s="219"/>
      <c r="DI141" s="219"/>
      <c r="DJ141" s="219"/>
      <c r="DK141" s="219"/>
      <c r="DL141" s="219"/>
      <c r="DM141" s="219"/>
      <c r="DN141" s="219"/>
      <c r="DO141" s="219"/>
      <c r="DP141" s="219"/>
      <c r="DQ141" s="219"/>
      <c r="DR141" s="219"/>
      <c r="DS141" s="219"/>
      <c r="DT141" s="219"/>
      <c r="DU141" s="219"/>
      <c r="DV141" s="219"/>
      <c r="DW141" s="219"/>
      <c r="DX141" s="219"/>
      <c r="DY141" s="219"/>
      <c r="DZ141" s="219"/>
      <c r="EA141" s="219"/>
      <c r="EB141" s="219"/>
      <c r="EC141" s="219"/>
      <c r="ED141" s="219"/>
      <c r="EE141" s="219"/>
      <c r="EF141" s="219"/>
      <c r="EG141" s="219"/>
      <c r="EH141" s="219"/>
      <c r="EI141" s="219"/>
      <c r="EJ141" s="219"/>
      <c r="EK141" s="219"/>
      <c r="EL141" s="219"/>
      <c r="EM141" s="219"/>
      <c r="EN141" s="219"/>
      <c r="EO141" s="219"/>
      <c r="EP141" s="219"/>
      <c r="EQ141" s="219"/>
      <c r="ER141" s="219"/>
      <c r="ES141" s="219"/>
      <c r="ET141" s="219"/>
      <c r="EU141" s="219"/>
      <c r="EV141" s="219"/>
      <c r="EW141" s="219"/>
      <c r="EX141" s="219"/>
      <c r="EY141" s="219"/>
      <c r="EZ141" s="219"/>
      <c r="FA141" s="219"/>
      <c r="FB141" s="219"/>
      <c r="FC141" s="219"/>
      <c r="FD141" s="219"/>
      <c r="FE141" s="219"/>
      <c r="FF141" s="219"/>
      <c r="FG141" s="219"/>
      <c r="FH141" s="219"/>
      <c r="FI141" s="219"/>
      <c r="FJ141" s="219"/>
      <c r="FK141" s="219"/>
      <c r="FL141" s="219"/>
      <c r="FM141" s="219"/>
      <c r="FN141" s="219"/>
      <c r="FO141" s="219"/>
      <c r="FP141" s="219"/>
      <c r="FQ141" s="219"/>
      <c r="FR141" s="219"/>
      <c r="FS141" s="219"/>
      <c r="FT141" s="219"/>
      <c r="FU141" s="219"/>
      <c r="FV141" s="219"/>
      <c r="FW141" s="219"/>
      <c r="FX141" s="219"/>
      <c r="FY141" s="219"/>
      <c r="FZ141" s="219"/>
      <c r="GA141" s="219"/>
      <c r="GB141" s="219"/>
      <c r="GC141" s="219"/>
      <c r="GD141" s="219"/>
      <c r="GE141" s="219"/>
      <c r="GF141" s="219"/>
      <c r="GG141" s="219"/>
      <c r="GH141" s="219"/>
      <c r="GI141" s="219"/>
      <c r="GJ141" s="219"/>
      <c r="GK141" s="219"/>
      <c r="GL141" s="219"/>
      <c r="GM141" s="219"/>
      <c r="GN141" s="219"/>
      <c r="GO141" s="219"/>
      <c r="GP141" s="219"/>
      <c r="GQ141" s="219"/>
      <c r="GR141" s="219"/>
      <c r="GS141" s="219"/>
      <c r="GT141" s="219"/>
      <c r="GU141" s="219"/>
      <c r="GV141" s="219"/>
      <c r="GW141" s="219"/>
      <c r="GX141" s="219"/>
      <c r="GY141" s="219"/>
      <c r="GZ141" s="219"/>
      <c r="HA141" s="219"/>
      <c r="HB141" s="219"/>
      <c r="HC141" s="219"/>
      <c r="HD141" s="219"/>
      <c r="HE141" s="219"/>
      <c r="HF141" s="219"/>
      <c r="HG141" s="219"/>
      <c r="HH141" s="219"/>
      <c r="HI141" s="219"/>
      <c r="HJ141" s="219"/>
      <c r="HK141" s="219"/>
      <c r="HL141" s="219"/>
      <c r="HM141" s="219"/>
      <c r="HN141" s="219"/>
      <c r="HO141" s="219"/>
      <c r="HP141" s="219"/>
      <c r="HQ141" s="219"/>
      <c r="HR141" s="219"/>
      <c r="HS141" s="219"/>
      <c r="HT141" s="219"/>
      <c r="HU141" s="219"/>
      <c r="HV141" s="219"/>
      <c r="HW141" s="219"/>
      <c r="HX141" s="219"/>
      <c r="HY141" s="219"/>
      <c r="HZ141" s="219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  <c r="IW141" s="4"/>
      <c r="IX141" s="4"/>
      <c r="IY141" s="4"/>
      <c r="IZ141" s="4"/>
      <c r="JA141" s="4"/>
      <c r="JB141" s="4"/>
      <c r="JC141" s="4"/>
      <c r="JD141" s="4"/>
      <c r="JE141" s="4"/>
    </row>
    <row r="142" spans="1:265" s="78" customFormat="1">
      <c r="A142" s="76"/>
      <c r="B142" s="76"/>
      <c r="C142" s="76"/>
      <c r="D142" s="76"/>
      <c r="E142" s="76"/>
      <c r="F142" s="76"/>
      <c r="H142" s="79"/>
      <c r="I142" s="66"/>
      <c r="J142" s="80"/>
      <c r="K142" s="82"/>
      <c r="L142" s="82"/>
      <c r="M142" s="66"/>
      <c r="N142" s="82"/>
      <c r="O142" s="82"/>
      <c r="P142" s="104"/>
      <c r="Q142" s="104"/>
      <c r="R142" s="104"/>
      <c r="S142" s="82"/>
      <c r="T142" s="82"/>
      <c r="U142" s="82"/>
      <c r="V142" s="66"/>
      <c r="W142" s="82"/>
      <c r="X142" s="82"/>
      <c r="Y142" s="183"/>
      <c r="Z142" s="82"/>
      <c r="AA142" s="181"/>
      <c r="AB142" s="82"/>
      <c r="AC142" s="82"/>
      <c r="AD142" s="82"/>
      <c r="AE142" s="82"/>
      <c r="AF142" s="82"/>
      <c r="AG142" s="83"/>
      <c r="AH142" s="83"/>
      <c r="AI142" s="219"/>
      <c r="AJ142" s="219"/>
      <c r="AK142" s="219"/>
      <c r="AL142" s="66"/>
      <c r="AM142" s="219"/>
      <c r="AN142" s="219"/>
      <c r="AO142" s="219"/>
      <c r="AP142" s="219"/>
      <c r="AQ142" s="219"/>
      <c r="AR142" s="219"/>
      <c r="AS142" s="219"/>
      <c r="AT142" s="219"/>
      <c r="AU142" s="219"/>
      <c r="AV142" s="219"/>
      <c r="AW142" s="219"/>
      <c r="AX142" s="219"/>
      <c r="AY142" s="219"/>
      <c r="AZ142" s="219"/>
      <c r="BA142" s="219"/>
      <c r="BB142" s="219"/>
      <c r="BC142" s="219"/>
      <c r="BD142" s="219"/>
      <c r="BE142" s="219"/>
      <c r="BF142" s="219"/>
      <c r="BG142" s="219"/>
      <c r="BH142" s="219"/>
      <c r="BI142" s="219"/>
      <c r="BJ142" s="219"/>
      <c r="BK142" s="219"/>
      <c r="BL142" s="219"/>
      <c r="BM142" s="219"/>
      <c r="BN142" s="219"/>
      <c r="BO142" s="219"/>
      <c r="BP142" s="219"/>
      <c r="BQ142" s="219"/>
      <c r="BR142" s="219"/>
      <c r="BS142" s="219"/>
      <c r="BT142" s="219"/>
      <c r="BU142" s="219"/>
      <c r="BV142" s="219"/>
      <c r="BW142" s="219"/>
      <c r="BX142" s="219"/>
      <c r="BY142" s="219"/>
      <c r="BZ142" s="219"/>
      <c r="CA142" s="219"/>
      <c r="CB142" s="219"/>
      <c r="CC142" s="219"/>
      <c r="CD142" s="219"/>
      <c r="CE142" s="219"/>
      <c r="CF142" s="219"/>
      <c r="CG142" s="219"/>
      <c r="CH142" s="219"/>
      <c r="CI142" s="219"/>
      <c r="CJ142" s="219"/>
      <c r="CK142" s="219"/>
      <c r="CL142" s="219"/>
      <c r="CM142" s="219"/>
      <c r="CN142" s="219"/>
      <c r="CO142" s="219"/>
      <c r="CP142" s="219"/>
      <c r="CQ142" s="219"/>
      <c r="CR142" s="219"/>
      <c r="CS142" s="219"/>
      <c r="CT142" s="219"/>
      <c r="CU142" s="219"/>
      <c r="CV142" s="219"/>
      <c r="CW142" s="219"/>
      <c r="CX142" s="219"/>
      <c r="CY142" s="219"/>
      <c r="CZ142" s="219"/>
      <c r="DA142" s="219"/>
      <c r="DB142" s="219"/>
      <c r="DC142" s="219"/>
      <c r="DD142" s="219"/>
      <c r="DE142" s="219"/>
      <c r="DF142" s="219"/>
      <c r="DG142" s="219"/>
      <c r="DH142" s="219"/>
      <c r="DI142" s="219"/>
      <c r="DJ142" s="219"/>
      <c r="DK142" s="219"/>
      <c r="DL142" s="219"/>
      <c r="DM142" s="219"/>
      <c r="DN142" s="219"/>
      <c r="DO142" s="219"/>
      <c r="DP142" s="219"/>
      <c r="DQ142" s="219"/>
      <c r="DR142" s="219"/>
      <c r="DS142" s="219"/>
      <c r="DT142" s="219"/>
      <c r="DU142" s="219"/>
      <c r="DV142" s="219"/>
      <c r="DW142" s="219"/>
      <c r="DX142" s="219"/>
      <c r="DY142" s="219"/>
      <c r="DZ142" s="219"/>
      <c r="EA142" s="219"/>
      <c r="EB142" s="219"/>
      <c r="EC142" s="219"/>
      <c r="ED142" s="219"/>
      <c r="EE142" s="219"/>
      <c r="EF142" s="219"/>
      <c r="EG142" s="219"/>
      <c r="EH142" s="219"/>
      <c r="EI142" s="219"/>
      <c r="EJ142" s="219"/>
      <c r="EK142" s="219"/>
      <c r="EL142" s="219"/>
      <c r="EM142" s="219"/>
      <c r="EN142" s="219"/>
      <c r="EO142" s="219"/>
      <c r="EP142" s="219"/>
      <c r="EQ142" s="219"/>
      <c r="ER142" s="219"/>
      <c r="ES142" s="219"/>
      <c r="ET142" s="219"/>
      <c r="EU142" s="219"/>
      <c r="EV142" s="219"/>
      <c r="EW142" s="219"/>
      <c r="EX142" s="219"/>
      <c r="EY142" s="219"/>
      <c r="EZ142" s="219"/>
      <c r="FA142" s="219"/>
      <c r="FB142" s="219"/>
      <c r="FC142" s="219"/>
      <c r="FD142" s="219"/>
      <c r="FE142" s="219"/>
      <c r="FF142" s="219"/>
      <c r="FG142" s="219"/>
      <c r="FH142" s="219"/>
      <c r="FI142" s="219"/>
      <c r="FJ142" s="219"/>
      <c r="FK142" s="219"/>
      <c r="FL142" s="219"/>
      <c r="FM142" s="219"/>
      <c r="FN142" s="219"/>
      <c r="FO142" s="219"/>
      <c r="FP142" s="219"/>
      <c r="FQ142" s="219"/>
      <c r="FR142" s="219"/>
      <c r="FS142" s="219"/>
      <c r="FT142" s="219"/>
      <c r="FU142" s="219"/>
      <c r="FV142" s="219"/>
      <c r="FW142" s="219"/>
      <c r="FX142" s="219"/>
      <c r="FY142" s="219"/>
      <c r="FZ142" s="219"/>
      <c r="GA142" s="219"/>
      <c r="GB142" s="219"/>
      <c r="GC142" s="219"/>
      <c r="GD142" s="219"/>
      <c r="GE142" s="219"/>
      <c r="GF142" s="219"/>
      <c r="GG142" s="219"/>
      <c r="GH142" s="219"/>
      <c r="GI142" s="219"/>
      <c r="GJ142" s="219"/>
      <c r="GK142" s="219"/>
      <c r="GL142" s="219"/>
      <c r="GM142" s="219"/>
      <c r="GN142" s="219"/>
      <c r="GO142" s="219"/>
      <c r="GP142" s="219"/>
      <c r="GQ142" s="219"/>
      <c r="GR142" s="219"/>
      <c r="GS142" s="219"/>
      <c r="GT142" s="219"/>
      <c r="GU142" s="219"/>
      <c r="GV142" s="219"/>
      <c r="GW142" s="219"/>
      <c r="GX142" s="219"/>
      <c r="GY142" s="219"/>
      <c r="GZ142" s="219"/>
      <c r="HA142" s="219"/>
      <c r="HB142" s="219"/>
      <c r="HC142" s="219"/>
      <c r="HD142" s="219"/>
      <c r="HE142" s="219"/>
      <c r="HF142" s="219"/>
      <c r="HG142" s="219"/>
      <c r="HH142" s="219"/>
      <c r="HI142" s="219"/>
      <c r="HJ142" s="219"/>
      <c r="HK142" s="219"/>
      <c r="HL142" s="219"/>
      <c r="HM142" s="219"/>
      <c r="HN142" s="219"/>
      <c r="HO142" s="219"/>
      <c r="HP142" s="219"/>
      <c r="HQ142" s="219"/>
      <c r="HR142" s="219"/>
      <c r="HS142" s="219"/>
      <c r="HT142" s="219"/>
      <c r="HU142" s="219"/>
      <c r="HV142" s="219"/>
      <c r="HW142" s="219"/>
      <c r="HX142" s="219"/>
      <c r="HY142" s="219"/>
      <c r="HZ142" s="219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  <c r="IW142" s="4"/>
      <c r="IX142" s="4"/>
      <c r="IY142" s="4"/>
      <c r="IZ142" s="4"/>
      <c r="JA142" s="4"/>
      <c r="JB142" s="4"/>
      <c r="JC142" s="4"/>
      <c r="JD142" s="4"/>
      <c r="JE142" s="4"/>
    </row>
    <row r="143" spans="1:265" s="78" customFormat="1">
      <c r="A143" s="76"/>
      <c r="B143" s="76"/>
      <c r="C143" s="76"/>
      <c r="D143" s="76"/>
      <c r="E143" s="76"/>
      <c r="F143" s="76"/>
      <c r="H143" s="79"/>
      <c r="I143" s="66"/>
      <c r="J143" s="80"/>
      <c r="K143" s="82"/>
      <c r="L143" s="82"/>
      <c r="M143" s="66"/>
      <c r="N143" s="82"/>
      <c r="O143" s="82"/>
      <c r="P143" s="104"/>
      <c r="Q143" s="104"/>
      <c r="R143" s="104"/>
      <c r="S143" s="82"/>
      <c r="T143" s="82"/>
      <c r="U143" s="82"/>
      <c r="V143" s="66"/>
      <c r="W143" s="82"/>
      <c r="X143" s="82"/>
      <c r="Y143" s="183"/>
      <c r="Z143" s="82"/>
      <c r="AA143" s="181"/>
      <c r="AB143" s="82"/>
      <c r="AC143" s="82"/>
      <c r="AD143" s="82"/>
      <c r="AE143" s="82"/>
      <c r="AF143" s="82"/>
      <c r="AG143" s="83"/>
      <c r="AH143" s="83"/>
      <c r="AI143" s="219"/>
      <c r="AJ143" s="219"/>
      <c r="AK143" s="219"/>
      <c r="AL143" s="66"/>
      <c r="AM143" s="219"/>
      <c r="AN143" s="219"/>
      <c r="AO143" s="219"/>
      <c r="AP143" s="219"/>
      <c r="AQ143" s="219"/>
      <c r="AR143" s="219"/>
      <c r="AS143" s="219"/>
      <c r="AT143" s="219"/>
      <c r="AU143" s="219"/>
      <c r="AV143" s="219"/>
      <c r="AW143" s="219"/>
      <c r="AX143" s="219"/>
      <c r="AY143" s="219"/>
      <c r="AZ143" s="219"/>
      <c r="BA143" s="219"/>
      <c r="BB143" s="219"/>
      <c r="BC143" s="219"/>
      <c r="BD143" s="219"/>
      <c r="BE143" s="219"/>
      <c r="BF143" s="219"/>
      <c r="BG143" s="219"/>
      <c r="BH143" s="219"/>
      <c r="BI143" s="219"/>
      <c r="BJ143" s="219"/>
      <c r="BK143" s="219"/>
      <c r="BL143" s="219"/>
      <c r="BM143" s="219"/>
      <c r="BN143" s="219"/>
      <c r="BO143" s="219"/>
      <c r="BP143" s="219"/>
      <c r="BQ143" s="219"/>
      <c r="BR143" s="219"/>
      <c r="BS143" s="219"/>
      <c r="BT143" s="219"/>
      <c r="BU143" s="219"/>
      <c r="BV143" s="219"/>
      <c r="BW143" s="219"/>
      <c r="BX143" s="219"/>
      <c r="BY143" s="219"/>
      <c r="BZ143" s="219"/>
      <c r="CA143" s="219"/>
      <c r="CB143" s="219"/>
      <c r="CC143" s="219"/>
      <c r="CD143" s="219"/>
      <c r="CE143" s="219"/>
      <c r="CF143" s="219"/>
      <c r="CG143" s="219"/>
      <c r="CH143" s="219"/>
      <c r="CI143" s="219"/>
      <c r="CJ143" s="219"/>
      <c r="CK143" s="219"/>
      <c r="CL143" s="219"/>
      <c r="CM143" s="219"/>
      <c r="CN143" s="219"/>
      <c r="CO143" s="219"/>
      <c r="CP143" s="219"/>
      <c r="CQ143" s="219"/>
      <c r="CR143" s="219"/>
      <c r="CS143" s="219"/>
      <c r="CT143" s="219"/>
      <c r="CU143" s="219"/>
      <c r="CV143" s="219"/>
      <c r="CW143" s="219"/>
      <c r="CX143" s="219"/>
      <c r="CY143" s="219"/>
      <c r="CZ143" s="219"/>
      <c r="DA143" s="219"/>
      <c r="DB143" s="219"/>
      <c r="DC143" s="219"/>
      <c r="DD143" s="219"/>
      <c r="DE143" s="219"/>
      <c r="DF143" s="219"/>
      <c r="DG143" s="219"/>
      <c r="DH143" s="219"/>
      <c r="DI143" s="219"/>
      <c r="DJ143" s="219"/>
      <c r="DK143" s="219"/>
      <c r="DL143" s="219"/>
      <c r="DM143" s="219"/>
      <c r="DN143" s="219"/>
      <c r="DO143" s="219"/>
      <c r="DP143" s="219"/>
      <c r="DQ143" s="219"/>
      <c r="DR143" s="219"/>
      <c r="DS143" s="219"/>
      <c r="DT143" s="219"/>
      <c r="DU143" s="219"/>
      <c r="DV143" s="219"/>
      <c r="DW143" s="219"/>
      <c r="DX143" s="219"/>
      <c r="DY143" s="219"/>
      <c r="DZ143" s="219"/>
      <c r="EA143" s="219"/>
      <c r="EB143" s="219"/>
      <c r="EC143" s="219"/>
      <c r="ED143" s="219"/>
      <c r="EE143" s="219"/>
      <c r="EF143" s="219"/>
      <c r="EG143" s="219"/>
      <c r="EH143" s="219"/>
      <c r="EI143" s="219"/>
      <c r="EJ143" s="219"/>
      <c r="EK143" s="219"/>
      <c r="EL143" s="219"/>
      <c r="EM143" s="219"/>
      <c r="EN143" s="219"/>
      <c r="EO143" s="219"/>
      <c r="EP143" s="219"/>
      <c r="EQ143" s="219"/>
      <c r="ER143" s="219"/>
      <c r="ES143" s="219"/>
      <c r="ET143" s="219"/>
      <c r="EU143" s="219"/>
      <c r="EV143" s="219"/>
      <c r="EW143" s="219"/>
      <c r="EX143" s="219"/>
      <c r="EY143" s="219"/>
      <c r="EZ143" s="219"/>
      <c r="FA143" s="219"/>
      <c r="FB143" s="219"/>
      <c r="FC143" s="219"/>
      <c r="FD143" s="219"/>
      <c r="FE143" s="219"/>
      <c r="FF143" s="219"/>
      <c r="FG143" s="219"/>
      <c r="FH143" s="219"/>
      <c r="FI143" s="219"/>
      <c r="FJ143" s="219"/>
      <c r="FK143" s="219"/>
      <c r="FL143" s="219"/>
      <c r="FM143" s="219"/>
      <c r="FN143" s="219"/>
      <c r="FO143" s="219"/>
      <c r="FP143" s="219"/>
      <c r="FQ143" s="219"/>
      <c r="FR143" s="219"/>
      <c r="FS143" s="219"/>
      <c r="FT143" s="219"/>
      <c r="FU143" s="219"/>
      <c r="FV143" s="219"/>
      <c r="FW143" s="219"/>
      <c r="FX143" s="219"/>
      <c r="FY143" s="219"/>
      <c r="FZ143" s="219"/>
      <c r="GA143" s="219"/>
      <c r="GB143" s="219"/>
      <c r="GC143" s="219"/>
      <c r="GD143" s="219"/>
      <c r="GE143" s="219"/>
      <c r="GF143" s="219"/>
      <c r="GG143" s="219"/>
      <c r="GH143" s="219"/>
      <c r="GI143" s="219"/>
      <c r="GJ143" s="219"/>
      <c r="GK143" s="219"/>
      <c r="GL143" s="219"/>
      <c r="GM143" s="219"/>
      <c r="GN143" s="219"/>
      <c r="GO143" s="219"/>
      <c r="GP143" s="219"/>
      <c r="GQ143" s="219"/>
      <c r="GR143" s="219"/>
      <c r="GS143" s="219"/>
      <c r="GT143" s="219"/>
      <c r="GU143" s="219"/>
      <c r="GV143" s="219"/>
      <c r="GW143" s="219"/>
      <c r="GX143" s="219"/>
      <c r="GY143" s="219"/>
      <c r="GZ143" s="219"/>
      <c r="HA143" s="219"/>
      <c r="HB143" s="219"/>
      <c r="HC143" s="219"/>
      <c r="HD143" s="219"/>
      <c r="HE143" s="219"/>
      <c r="HF143" s="219"/>
      <c r="HG143" s="219"/>
      <c r="HH143" s="219"/>
      <c r="HI143" s="219"/>
      <c r="HJ143" s="219"/>
      <c r="HK143" s="219"/>
      <c r="HL143" s="219"/>
      <c r="HM143" s="219"/>
      <c r="HN143" s="219"/>
      <c r="HO143" s="219"/>
      <c r="HP143" s="219"/>
      <c r="HQ143" s="219"/>
      <c r="HR143" s="219"/>
      <c r="HS143" s="219"/>
      <c r="HT143" s="219"/>
      <c r="HU143" s="219"/>
      <c r="HV143" s="219"/>
      <c r="HW143" s="219"/>
      <c r="HX143" s="219"/>
      <c r="HY143" s="219"/>
      <c r="HZ143" s="219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  <c r="IW143" s="4"/>
      <c r="IX143" s="4"/>
      <c r="IY143" s="4"/>
      <c r="IZ143" s="4"/>
      <c r="JA143" s="4"/>
      <c r="JB143" s="4"/>
      <c r="JC143" s="4"/>
      <c r="JD143" s="4"/>
      <c r="JE143" s="4"/>
    </row>
    <row r="144" spans="1:265" s="78" customFormat="1">
      <c r="A144" s="76"/>
      <c r="B144" s="76"/>
      <c r="C144" s="76"/>
      <c r="D144" s="76"/>
      <c r="E144" s="76"/>
      <c r="F144" s="76"/>
      <c r="H144" s="79"/>
      <c r="I144" s="66"/>
      <c r="J144" s="80"/>
      <c r="K144" s="82"/>
      <c r="L144" s="82"/>
      <c r="M144" s="66"/>
      <c r="N144" s="82"/>
      <c r="O144" s="82"/>
      <c r="P144" s="104"/>
      <c r="Q144" s="104"/>
      <c r="R144" s="104"/>
      <c r="S144" s="82"/>
      <c r="T144" s="82"/>
      <c r="U144" s="82"/>
      <c r="V144" s="66"/>
      <c r="W144" s="82"/>
      <c r="X144" s="82"/>
      <c r="Y144" s="183"/>
      <c r="Z144" s="82"/>
      <c r="AA144" s="181"/>
      <c r="AB144" s="82"/>
      <c r="AC144" s="82"/>
      <c r="AD144" s="82"/>
      <c r="AE144" s="82"/>
      <c r="AF144" s="82"/>
      <c r="AG144" s="83"/>
      <c r="AH144" s="83"/>
      <c r="AI144" s="219"/>
      <c r="AJ144" s="219"/>
      <c r="AK144" s="219"/>
      <c r="AL144" s="66"/>
      <c r="AM144" s="219"/>
      <c r="AN144" s="219"/>
      <c r="AO144" s="219"/>
      <c r="AP144" s="219"/>
      <c r="AQ144" s="219"/>
      <c r="AR144" s="219"/>
      <c r="AS144" s="219"/>
      <c r="AT144" s="219"/>
      <c r="AU144" s="219"/>
      <c r="AV144" s="219"/>
      <c r="AW144" s="219"/>
      <c r="AX144" s="219"/>
      <c r="AY144" s="219"/>
      <c r="AZ144" s="219"/>
      <c r="BA144" s="219"/>
      <c r="BB144" s="219"/>
      <c r="BC144" s="219"/>
      <c r="BD144" s="219"/>
      <c r="BE144" s="219"/>
      <c r="BF144" s="219"/>
      <c r="BG144" s="219"/>
      <c r="BH144" s="219"/>
      <c r="BI144" s="219"/>
      <c r="BJ144" s="219"/>
      <c r="BK144" s="219"/>
      <c r="BL144" s="219"/>
      <c r="BM144" s="219"/>
      <c r="BN144" s="219"/>
      <c r="BO144" s="219"/>
      <c r="BP144" s="219"/>
      <c r="BQ144" s="219"/>
      <c r="BR144" s="219"/>
      <c r="BS144" s="219"/>
      <c r="BT144" s="219"/>
      <c r="BU144" s="219"/>
      <c r="BV144" s="219"/>
      <c r="BW144" s="219"/>
      <c r="BX144" s="219"/>
      <c r="BY144" s="219"/>
      <c r="BZ144" s="219"/>
      <c r="CA144" s="219"/>
      <c r="CB144" s="219"/>
      <c r="CC144" s="219"/>
      <c r="CD144" s="219"/>
      <c r="CE144" s="219"/>
      <c r="CF144" s="219"/>
      <c r="CG144" s="219"/>
      <c r="CH144" s="219"/>
      <c r="CI144" s="219"/>
      <c r="CJ144" s="219"/>
      <c r="CK144" s="219"/>
      <c r="CL144" s="219"/>
      <c r="CM144" s="219"/>
      <c r="CN144" s="219"/>
      <c r="CO144" s="219"/>
      <c r="CP144" s="219"/>
      <c r="CQ144" s="219"/>
      <c r="CR144" s="219"/>
      <c r="CS144" s="219"/>
      <c r="CT144" s="219"/>
      <c r="CU144" s="219"/>
      <c r="CV144" s="219"/>
      <c r="CW144" s="219"/>
      <c r="CX144" s="219"/>
      <c r="CY144" s="219"/>
      <c r="CZ144" s="219"/>
      <c r="DA144" s="219"/>
      <c r="DB144" s="219"/>
      <c r="DC144" s="219"/>
      <c r="DD144" s="219"/>
      <c r="DE144" s="219"/>
      <c r="DF144" s="219"/>
      <c r="DG144" s="219"/>
      <c r="DH144" s="219"/>
      <c r="DI144" s="219"/>
      <c r="DJ144" s="219"/>
      <c r="DK144" s="219"/>
      <c r="DL144" s="219"/>
      <c r="DM144" s="219"/>
      <c r="DN144" s="219"/>
      <c r="DO144" s="219"/>
      <c r="DP144" s="219"/>
      <c r="DQ144" s="219"/>
      <c r="DR144" s="219"/>
      <c r="DS144" s="219"/>
      <c r="DT144" s="219"/>
      <c r="DU144" s="219"/>
      <c r="DV144" s="219"/>
      <c r="DW144" s="219"/>
      <c r="DX144" s="219"/>
      <c r="DY144" s="219"/>
      <c r="DZ144" s="219"/>
      <c r="EA144" s="219"/>
      <c r="EB144" s="219"/>
      <c r="EC144" s="219"/>
      <c r="ED144" s="219"/>
      <c r="EE144" s="219"/>
      <c r="EF144" s="219"/>
      <c r="EG144" s="219"/>
      <c r="EH144" s="219"/>
      <c r="EI144" s="219"/>
      <c r="EJ144" s="219"/>
      <c r="EK144" s="219"/>
      <c r="EL144" s="219"/>
      <c r="EM144" s="219"/>
      <c r="EN144" s="219"/>
      <c r="EO144" s="219"/>
      <c r="EP144" s="219"/>
      <c r="EQ144" s="219"/>
      <c r="ER144" s="219"/>
      <c r="ES144" s="219"/>
      <c r="ET144" s="219"/>
      <c r="EU144" s="219"/>
      <c r="EV144" s="219"/>
      <c r="EW144" s="219"/>
      <c r="EX144" s="219"/>
      <c r="EY144" s="219"/>
      <c r="EZ144" s="219"/>
      <c r="FA144" s="219"/>
      <c r="FB144" s="219"/>
      <c r="FC144" s="219"/>
      <c r="FD144" s="219"/>
      <c r="FE144" s="219"/>
      <c r="FF144" s="219"/>
      <c r="FG144" s="219"/>
      <c r="FH144" s="219"/>
      <c r="FI144" s="219"/>
      <c r="FJ144" s="219"/>
      <c r="FK144" s="219"/>
      <c r="FL144" s="219"/>
      <c r="FM144" s="219"/>
      <c r="FN144" s="219"/>
      <c r="FO144" s="219"/>
      <c r="FP144" s="219"/>
      <c r="FQ144" s="219"/>
      <c r="FR144" s="219"/>
      <c r="FS144" s="219"/>
      <c r="FT144" s="219"/>
      <c r="FU144" s="219"/>
      <c r="FV144" s="219"/>
      <c r="FW144" s="219"/>
      <c r="FX144" s="219"/>
      <c r="FY144" s="219"/>
      <c r="FZ144" s="219"/>
      <c r="GA144" s="219"/>
      <c r="GB144" s="219"/>
      <c r="GC144" s="219"/>
      <c r="GD144" s="219"/>
      <c r="GE144" s="219"/>
      <c r="GF144" s="219"/>
      <c r="GG144" s="219"/>
      <c r="GH144" s="219"/>
      <c r="GI144" s="219"/>
      <c r="GJ144" s="219"/>
      <c r="GK144" s="219"/>
      <c r="GL144" s="219"/>
      <c r="GM144" s="219"/>
      <c r="GN144" s="219"/>
      <c r="GO144" s="219"/>
      <c r="GP144" s="219"/>
      <c r="GQ144" s="219"/>
      <c r="GR144" s="219"/>
      <c r="GS144" s="219"/>
      <c r="GT144" s="219"/>
      <c r="GU144" s="219"/>
      <c r="GV144" s="219"/>
      <c r="GW144" s="219"/>
      <c r="GX144" s="219"/>
      <c r="GY144" s="219"/>
      <c r="GZ144" s="219"/>
      <c r="HA144" s="219"/>
      <c r="HB144" s="219"/>
      <c r="HC144" s="219"/>
      <c r="HD144" s="219"/>
      <c r="HE144" s="219"/>
      <c r="HF144" s="219"/>
      <c r="HG144" s="219"/>
      <c r="HH144" s="219"/>
      <c r="HI144" s="219"/>
      <c r="HJ144" s="219"/>
      <c r="HK144" s="219"/>
      <c r="HL144" s="219"/>
      <c r="HM144" s="219"/>
      <c r="HN144" s="219"/>
      <c r="HO144" s="219"/>
      <c r="HP144" s="219"/>
      <c r="HQ144" s="219"/>
      <c r="HR144" s="219"/>
      <c r="HS144" s="219"/>
      <c r="HT144" s="219"/>
      <c r="HU144" s="219"/>
      <c r="HV144" s="219"/>
      <c r="HW144" s="219"/>
      <c r="HX144" s="219"/>
      <c r="HY144" s="219"/>
      <c r="HZ144" s="219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  <c r="IW144" s="4"/>
      <c r="IX144" s="4"/>
      <c r="IY144" s="4"/>
      <c r="IZ144" s="4"/>
      <c r="JA144" s="4"/>
      <c r="JB144" s="4"/>
      <c r="JC144" s="4"/>
      <c r="JD144" s="4"/>
      <c r="JE144" s="4"/>
    </row>
    <row r="145" spans="1:265" s="78" customFormat="1">
      <c r="A145" s="76"/>
      <c r="B145" s="76"/>
      <c r="C145" s="76"/>
      <c r="D145" s="76"/>
      <c r="E145" s="76"/>
      <c r="F145" s="76"/>
      <c r="H145" s="79"/>
      <c r="I145" s="66"/>
      <c r="J145" s="80"/>
      <c r="K145" s="82"/>
      <c r="L145" s="82"/>
      <c r="M145" s="66"/>
      <c r="N145" s="82"/>
      <c r="O145" s="82"/>
      <c r="P145" s="104"/>
      <c r="Q145" s="104"/>
      <c r="R145" s="104"/>
      <c r="S145" s="82"/>
      <c r="T145" s="82"/>
      <c r="U145" s="82"/>
      <c r="V145" s="66"/>
      <c r="W145" s="82"/>
      <c r="X145" s="82"/>
      <c r="Y145" s="183"/>
      <c r="Z145" s="82"/>
      <c r="AA145" s="181"/>
      <c r="AB145" s="82"/>
      <c r="AC145" s="82"/>
      <c r="AD145" s="82"/>
      <c r="AE145" s="82"/>
      <c r="AF145" s="82"/>
      <c r="AG145" s="83"/>
      <c r="AH145" s="83"/>
      <c r="AI145" s="219"/>
      <c r="AJ145" s="219"/>
      <c r="AK145" s="219"/>
      <c r="AL145" s="66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9"/>
      <c r="BD145" s="219"/>
      <c r="BE145" s="219"/>
      <c r="BF145" s="219"/>
      <c r="BG145" s="219"/>
      <c r="BH145" s="219"/>
      <c r="BI145" s="219"/>
      <c r="BJ145" s="219"/>
      <c r="BK145" s="219"/>
      <c r="BL145" s="219"/>
      <c r="BM145" s="219"/>
      <c r="BN145" s="219"/>
      <c r="BO145" s="219"/>
      <c r="BP145" s="219"/>
      <c r="BQ145" s="219"/>
      <c r="BR145" s="219"/>
      <c r="BS145" s="219"/>
      <c r="BT145" s="219"/>
      <c r="BU145" s="219"/>
      <c r="BV145" s="219"/>
      <c r="BW145" s="219"/>
      <c r="BX145" s="219"/>
      <c r="BY145" s="219"/>
      <c r="BZ145" s="219"/>
      <c r="CA145" s="219"/>
      <c r="CB145" s="219"/>
      <c r="CC145" s="219"/>
      <c r="CD145" s="219"/>
      <c r="CE145" s="219"/>
      <c r="CF145" s="219"/>
      <c r="CG145" s="219"/>
      <c r="CH145" s="219"/>
      <c r="CI145" s="219"/>
      <c r="CJ145" s="219"/>
      <c r="CK145" s="219"/>
      <c r="CL145" s="219"/>
      <c r="CM145" s="219"/>
      <c r="CN145" s="219"/>
      <c r="CO145" s="219"/>
      <c r="CP145" s="219"/>
      <c r="CQ145" s="219"/>
      <c r="CR145" s="219"/>
      <c r="CS145" s="219"/>
      <c r="CT145" s="219"/>
      <c r="CU145" s="219"/>
      <c r="CV145" s="219"/>
      <c r="CW145" s="219"/>
      <c r="CX145" s="219"/>
      <c r="CY145" s="219"/>
      <c r="CZ145" s="219"/>
      <c r="DA145" s="219"/>
      <c r="DB145" s="219"/>
      <c r="DC145" s="219"/>
      <c r="DD145" s="219"/>
      <c r="DE145" s="219"/>
      <c r="DF145" s="219"/>
      <c r="DG145" s="219"/>
      <c r="DH145" s="219"/>
      <c r="DI145" s="219"/>
      <c r="DJ145" s="219"/>
      <c r="DK145" s="219"/>
      <c r="DL145" s="219"/>
      <c r="DM145" s="219"/>
      <c r="DN145" s="219"/>
      <c r="DO145" s="219"/>
      <c r="DP145" s="219"/>
      <c r="DQ145" s="219"/>
      <c r="DR145" s="219"/>
      <c r="DS145" s="219"/>
      <c r="DT145" s="219"/>
      <c r="DU145" s="219"/>
      <c r="DV145" s="219"/>
      <c r="DW145" s="219"/>
      <c r="DX145" s="219"/>
      <c r="DY145" s="219"/>
      <c r="DZ145" s="219"/>
      <c r="EA145" s="219"/>
      <c r="EB145" s="219"/>
      <c r="EC145" s="219"/>
      <c r="ED145" s="219"/>
      <c r="EE145" s="219"/>
      <c r="EF145" s="219"/>
      <c r="EG145" s="219"/>
      <c r="EH145" s="219"/>
      <c r="EI145" s="219"/>
      <c r="EJ145" s="219"/>
      <c r="EK145" s="219"/>
      <c r="EL145" s="219"/>
      <c r="EM145" s="219"/>
      <c r="EN145" s="219"/>
      <c r="EO145" s="219"/>
      <c r="EP145" s="219"/>
      <c r="EQ145" s="219"/>
      <c r="ER145" s="219"/>
      <c r="ES145" s="219"/>
      <c r="ET145" s="219"/>
      <c r="EU145" s="219"/>
      <c r="EV145" s="219"/>
      <c r="EW145" s="219"/>
      <c r="EX145" s="219"/>
      <c r="EY145" s="219"/>
      <c r="EZ145" s="219"/>
      <c r="FA145" s="219"/>
      <c r="FB145" s="219"/>
      <c r="FC145" s="219"/>
      <c r="FD145" s="219"/>
      <c r="FE145" s="219"/>
      <c r="FF145" s="219"/>
      <c r="FG145" s="219"/>
      <c r="FH145" s="219"/>
      <c r="FI145" s="219"/>
      <c r="FJ145" s="219"/>
      <c r="FK145" s="219"/>
      <c r="FL145" s="219"/>
      <c r="FM145" s="219"/>
      <c r="FN145" s="219"/>
      <c r="FO145" s="219"/>
      <c r="FP145" s="219"/>
      <c r="FQ145" s="219"/>
      <c r="FR145" s="219"/>
      <c r="FS145" s="219"/>
      <c r="FT145" s="219"/>
      <c r="FU145" s="219"/>
      <c r="FV145" s="219"/>
      <c r="FW145" s="219"/>
      <c r="FX145" s="219"/>
      <c r="FY145" s="219"/>
      <c r="FZ145" s="219"/>
      <c r="GA145" s="219"/>
      <c r="GB145" s="219"/>
      <c r="GC145" s="219"/>
      <c r="GD145" s="219"/>
      <c r="GE145" s="219"/>
      <c r="GF145" s="219"/>
      <c r="GG145" s="219"/>
      <c r="GH145" s="219"/>
      <c r="GI145" s="219"/>
      <c r="GJ145" s="219"/>
      <c r="GK145" s="219"/>
      <c r="GL145" s="219"/>
      <c r="GM145" s="219"/>
      <c r="GN145" s="219"/>
      <c r="GO145" s="219"/>
      <c r="GP145" s="219"/>
      <c r="GQ145" s="219"/>
      <c r="GR145" s="219"/>
      <c r="GS145" s="219"/>
      <c r="GT145" s="219"/>
      <c r="GU145" s="219"/>
      <c r="GV145" s="219"/>
      <c r="GW145" s="219"/>
      <c r="GX145" s="219"/>
      <c r="GY145" s="219"/>
      <c r="GZ145" s="219"/>
      <c r="HA145" s="219"/>
      <c r="HB145" s="219"/>
      <c r="HC145" s="219"/>
      <c r="HD145" s="219"/>
      <c r="HE145" s="219"/>
      <c r="HF145" s="219"/>
      <c r="HG145" s="219"/>
      <c r="HH145" s="219"/>
      <c r="HI145" s="219"/>
      <c r="HJ145" s="219"/>
      <c r="HK145" s="219"/>
      <c r="HL145" s="219"/>
      <c r="HM145" s="219"/>
      <c r="HN145" s="219"/>
      <c r="HO145" s="219"/>
      <c r="HP145" s="219"/>
      <c r="HQ145" s="219"/>
      <c r="HR145" s="219"/>
      <c r="HS145" s="219"/>
      <c r="HT145" s="219"/>
      <c r="HU145" s="219"/>
      <c r="HV145" s="219"/>
      <c r="HW145" s="219"/>
      <c r="HX145" s="219"/>
      <c r="HY145" s="219"/>
      <c r="HZ145" s="219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  <c r="IW145" s="4"/>
      <c r="IX145" s="4"/>
      <c r="IY145" s="4"/>
      <c r="IZ145" s="4"/>
      <c r="JA145" s="4"/>
      <c r="JB145" s="4"/>
      <c r="JC145" s="4"/>
      <c r="JD145" s="4"/>
      <c r="JE145" s="4"/>
    </row>
    <row r="146" spans="1:265" s="78" customFormat="1">
      <c r="A146" s="76"/>
      <c r="B146" s="76"/>
      <c r="C146" s="76"/>
      <c r="D146" s="76"/>
      <c r="E146" s="76"/>
      <c r="F146" s="76"/>
      <c r="H146" s="79"/>
      <c r="I146" s="66"/>
      <c r="J146" s="80"/>
      <c r="K146" s="82"/>
      <c r="L146" s="82"/>
      <c r="M146" s="66"/>
      <c r="N146" s="82"/>
      <c r="O146" s="82"/>
      <c r="P146" s="104"/>
      <c r="Q146" s="104"/>
      <c r="R146" s="104"/>
      <c r="S146" s="82"/>
      <c r="T146" s="82"/>
      <c r="U146" s="82"/>
      <c r="V146" s="66"/>
      <c r="W146" s="82"/>
      <c r="X146" s="82"/>
      <c r="Y146" s="183"/>
      <c r="Z146" s="82"/>
      <c r="AA146" s="181"/>
      <c r="AB146" s="82"/>
      <c r="AC146" s="82"/>
      <c r="AD146" s="82"/>
      <c r="AE146" s="82"/>
      <c r="AF146" s="82"/>
      <c r="AG146" s="83"/>
      <c r="AH146" s="83"/>
      <c r="AI146" s="219"/>
      <c r="AJ146" s="219"/>
      <c r="AK146" s="219"/>
      <c r="AL146" s="66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9"/>
      <c r="BD146" s="219"/>
      <c r="BE146" s="219"/>
      <c r="BF146" s="219"/>
      <c r="BG146" s="219"/>
      <c r="BH146" s="219"/>
      <c r="BI146" s="219"/>
      <c r="BJ146" s="219"/>
      <c r="BK146" s="219"/>
      <c r="BL146" s="219"/>
      <c r="BM146" s="219"/>
      <c r="BN146" s="219"/>
      <c r="BO146" s="219"/>
      <c r="BP146" s="219"/>
      <c r="BQ146" s="219"/>
      <c r="BR146" s="219"/>
      <c r="BS146" s="219"/>
      <c r="BT146" s="219"/>
      <c r="BU146" s="219"/>
      <c r="BV146" s="219"/>
      <c r="BW146" s="219"/>
      <c r="BX146" s="219"/>
      <c r="BY146" s="219"/>
      <c r="BZ146" s="219"/>
      <c r="CA146" s="219"/>
      <c r="CB146" s="219"/>
      <c r="CC146" s="219"/>
      <c r="CD146" s="219"/>
      <c r="CE146" s="219"/>
      <c r="CF146" s="219"/>
      <c r="CG146" s="219"/>
      <c r="CH146" s="219"/>
      <c r="CI146" s="219"/>
      <c r="CJ146" s="219"/>
      <c r="CK146" s="219"/>
      <c r="CL146" s="219"/>
      <c r="CM146" s="219"/>
      <c r="CN146" s="219"/>
      <c r="CO146" s="219"/>
      <c r="CP146" s="219"/>
      <c r="CQ146" s="219"/>
      <c r="CR146" s="219"/>
      <c r="CS146" s="219"/>
      <c r="CT146" s="219"/>
      <c r="CU146" s="219"/>
      <c r="CV146" s="219"/>
      <c r="CW146" s="219"/>
      <c r="CX146" s="219"/>
      <c r="CY146" s="219"/>
      <c r="CZ146" s="219"/>
      <c r="DA146" s="219"/>
      <c r="DB146" s="219"/>
      <c r="DC146" s="219"/>
      <c r="DD146" s="219"/>
      <c r="DE146" s="219"/>
      <c r="DF146" s="219"/>
      <c r="DG146" s="219"/>
      <c r="DH146" s="219"/>
      <c r="DI146" s="219"/>
      <c r="DJ146" s="219"/>
      <c r="DK146" s="219"/>
      <c r="DL146" s="219"/>
      <c r="DM146" s="219"/>
      <c r="DN146" s="219"/>
      <c r="DO146" s="219"/>
      <c r="DP146" s="219"/>
      <c r="DQ146" s="219"/>
      <c r="DR146" s="219"/>
      <c r="DS146" s="219"/>
      <c r="DT146" s="219"/>
      <c r="DU146" s="219"/>
      <c r="DV146" s="219"/>
      <c r="DW146" s="219"/>
      <c r="DX146" s="219"/>
      <c r="DY146" s="219"/>
      <c r="DZ146" s="219"/>
      <c r="EA146" s="219"/>
      <c r="EB146" s="219"/>
      <c r="EC146" s="219"/>
      <c r="ED146" s="219"/>
      <c r="EE146" s="219"/>
      <c r="EF146" s="219"/>
      <c r="EG146" s="219"/>
      <c r="EH146" s="219"/>
      <c r="EI146" s="219"/>
      <c r="EJ146" s="219"/>
      <c r="EK146" s="219"/>
      <c r="EL146" s="219"/>
      <c r="EM146" s="219"/>
      <c r="EN146" s="219"/>
      <c r="EO146" s="219"/>
      <c r="EP146" s="219"/>
      <c r="EQ146" s="219"/>
      <c r="ER146" s="219"/>
      <c r="ES146" s="219"/>
      <c r="ET146" s="219"/>
      <c r="EU146" s="219"/>
      <c r="EV146" s="219"/>
      <c r="EW146" s="219"/>
      <c r="EX146" s="219"/>
      <c r="EY146" s="219"/>
      <c r="EZ146" s="219"/>
      <c r="FA146" s="219"/>
      <c r="FB146" s="219"/>
      <c r="FC146" s="219"/>
      <c r="FD146" s="219"/>
      <c r="FE146" s="219"/>
      <c r="FF146" s="219"/>
      <c r="FG146" s="219"/>
      <c r="FH146" s="219"/>
      <c r="FI146" s="219"/>
      <c r="FJ146" s="219"/>
      <c r="FK146" s="219"/>
      <c r="FL146" s="219"/>
      <c r="FM146" s="219"/>
      <c r="FN146" s="219"/>
      <c r="FO146" s="219"/>
      <c r="FP146" s="219"/>
      <c r="FQ146" s="219"/>
      <c r="FR146" s="219"/>
      <c r="FS146" s="219"/>
      <c r="FT146" s="219"/>
      <c r="FU146" s="219"/>
      <c r="FV146" s="219"/>
      <c r="FW146" s="219"/>
      <c r="FX146" s="219"/>
      <c r="FY146" s="219"/>
      <c r="FZ146" s="219"/>
      <c r="GA146" s="219"/>
      <c r="GB146" s="219"/>
      <c r="GC146" s="219"/>
      <c r="GD146" s="219"/>
      <c r="GE146" s="219"/>
      <c r="GF146" s="219"/>
      <c r="GG146" s="219"/>
      <c r="GH146" s="219"/>
      <c r="GI146" s="219"/>
      <c r="GJ146" s="219"/>
      <c r="GK146" s="219"/>
      <c r="GL146" s="219"/>
      <c r="GM146" s="219"/>
      <c r="GN146" s="219"/>
      <c r="GO146" s="219"/>
      <c r="GP146" s="219"/>
      <c r="GQ146" s="219"/>
      <c r="GR146" s="219"/>
      <c r="GS146" s="219"/>
      <c r="GT146" s="219"/>
      <c r="GU146" s="219"/>
      <c r="GV146" s="219"/>
      <c r="GW146" s="219"/>
      <c r="GX146" s="219"/>
      <c r="GY146" s="219"/>
      <c r="GZ146" s="219"/>
      <c r="HA146" s="219"/>
      <c r="HB146" s="219"/>
      <c r="HC146" s="219"/>
      <c r="HD146" s="219"/>
      <c r="HE146" s="219"/>
      <c r="HF146" s="219"/>
      <c r="HG146" s="219"/>
      <c r="HH146" s="219"/>
      <c r="HI146" s="219"/>
      <c r="HJ146" s="219"/>
      <c r="HK146" s="219"/>
      <c r="HL146" s="219"/>
      <c r="HM146" s="219"/>
      <c r="HN146" s="219"/>
      <c r="HO146" s="219"/>
      <c r="HP146" s="219"/>
      <c r="HQ146" s="219"/>
      <c r="HR146" s="219"/>
      <c r="HS146" s="219"/>
      <c r="HT146" s="219"/>
      <c r="HU146" s="219"/>
      <c r="HV146" s="219"/>
      <c r="HW146" s="219"/>
      <c r="HX146" s="219"/>
      <c r="HY146" s="219"/>
      <c r="HZ146" s="219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  <c r="IW146" s="4"/>
      <c r="IX146" s="4"/>
      <c r="IY146" s="4"/>
      <c r="IZ146" s="4"/>
      <c r="JA146" s="4"/>
      <c r="JB146" s="4"/>
      <c r="JC146" s="4"/>
      <c r="JD146" s="4"/>
      <c r="JE146" s="4"/>
    </row>
    <row r="147" spans="1:265" s="78" customFormat="1">
      <c r="A147" s="76"/>
      <c r="B147" s="76"/>
      <c r="C147" s="76"/>
      <c r="D147" s="76"/>
      <c r="E147" s="76"/>
      <c r="F147" s="76"/>
      <c r="H147" s="79"/>
      <c r="I147" s="66"/>
      <c r="J147" s="80"/>
      <c r="K147" s="82"/>
      <c r="L147" s="82"/>
      <c r="M147" s="66"/>
      <c r="N147" s="82"/>
      <c r="O147" s="82"/>
      <c r="P147" s="104"/>
      <c r="Q147" s="104"/>
      <c r="R147" s="104"/>
      <c r="S147" s="82"/>
      <c r="T147" s="82"/>
      <c r="U147" s="82"/>
      <c r="V147" s="66"/>
      <c r="W147" s="82"/>
      <c r="X147" s="82"/>
      <c r="Y147" s="183"/>
      <c r="Z147" s="82"/>
      <c r="AA147" s="181"/>
      <c r="AB147" s="82"/>
      <c r="AC147" s="82"/>
      <c r="AD147" s="82"/>
      <c r="AE147" s="82"/>
      <c r="AF147" s="82"/>
      <c r="AG147" s="83"/>
      <c r="AH147" s="83"/>
      <c r="AI147" s="219"/>
      <c r="AJ147" s="219"/>
      <c r="AK147" s="219"/>
      <c r="AL147" s="66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9"/>
      <c r="BD147" s="219"/>
      <c r="BE147" s="219"/>
      <c r="BF147" s="219"/>
      <c r="BG147" s="219"/>
      <c r="BH147" s="219"/>
      <c r="BI147" s="219"/>
      <c r="BJ147" s="219"/>
      <c r="BK147" s="219"/>
      <c r="BL147" s="219"/>
      <c r="BM147" s="219"/>
      <c r="BN147" s="219"/>
      <c r="BO147" s="219"/>
      <c r="BP147" s="219"/>
      <c r="BQ147" s="219"/>
      <c r="BR147" s="219"/>
      <c r="BS147" s="219"/>
      <c r="BT147" s="219"/>
      <c r="BU147" s="219"/>
      <c r="BV147" s="219"/>
      <c r="BW147" s="219"/>
      <c r="BX147" s="219"/>
      <c r="BY147" s="219"/>
      <c r="BZ147" s="219"/>
      <c r="CA147" s="219"/>
      <c r="CB147" s="219"/>
      <c r="CC147" s="219"/>
      <c r="CD147" s="219"/>
      <c r="CE147" s="219"/>
      <c r="CF147" s="219"/>
      <c r="CG147" s="219"/>
      <c r="CH147" s="219"/>
      <c r="CI147" s="219"/>
      <c r="CJ147" s="219"/>
      <c r="CK147" s="219"/>
      <c r="CL147" s="219"/>
      <c r="CM147" s="219"/>
      <c r="CN147" s="219"/>
      <c r="CO147" s="219"/>
      <c r="CP147" s="219"/>
      <c r="CQ147" s="219"/>
      <c r="CR147" s="219"/>
      <c r="CS147" s="219"/>
      <c r="CT147" s="219"/>
      <c r="CU147" s="219"/>
      <c r="CV147" s="219"/>
      <c r="CW147" s="219"/>
      <c r="CX147" s="219"/>
      <c r="CY147" s="219"/>
      <c r="CZ147" s="219"/>
      <c r="DA147" s="219"/>
      <c r="DB147" s="219"/>
      <c r="DC147" s="219"/>
      <c r="DD147" s="219"/>
      <c r="DE147" s="219"/>
      <c r="DF147" s="219"/>
      <c r="DG147" s="219"/>
      <c r="DH147" s="219"/>
      <c r="DI147" s="219"/>
      <c r="DJ147" s="219"/>
      <c r="DK147" s="219"/>
      <c r="DL147" s="219"/>
      <c r="DM147" s="219"/>
      <c r="DN147" s="219"/>
      <c r="DO147" s="219"/>
      <c r="DP147" s="219"/>
      <c r="DQ147" s="219"/>
      <c r="DR147" s="219"/>
      <c r="DS147" s="219"/>
      <c r="DT147" s="219"/>
      <c r="DU147" s="219"/>
      <c r="DV147" s="219"/>
      <c r="DW147" s="219"/>
      <c r="DX147" s="219"/>
      <c r="DY147" s="219"/>
      <c r="DZ147" s="219"/>
      <c r="EA147" s="219"/>
      <c r="EB147" s="219"/>
      <c r="EC147" s="219"/>
      <c r="ED147" s="219"/>
      <c r="EE147" s="219"/>
      <c r="EF147" s="219"/>
      <c r="EG147" s="219"/>
      <c r="EH147" s="219"/>
      <c r="EI147" s="219"/>
      <c r="EJ147" s="219"/>
      <c r="EK147" s="219"/>
      <c r="EL147" s="219"/>
      <c r="EM147" s="219"/>
      <c r="EN147" s="219"/>
      <c r="EO147" s="219"/>
      <c r="EP147" s="219"/>
      <c r="EQ147" s="219"/>
      <c r="ER147" s="219"/>
      <c r="ES147" s="219"/>
      <c r="ET147" s="219"/>
      <c r="EU147" s="219"/>
      <c r="EV147" s="219"/>
      <c r="EW147" s="219"/>
      <c r="EX147" s="219"/>
      <c r="EY147" s="219"/>
      <c r="EZ147" s="219"/>
      <c r="FA147" s="219"/>
      <c r="FB147" s="219"/>
      <c r="FC147" s="219"/>
      <c r="FD147" s="219"/>
      <c r="FE147" s="219"/>
      <c r="FF147" s="219"/>
      <c r="FG147" s="219"/>
      <c r="FH147" s="219"/>
      <c r="FI147" s="219"/>
      <c r="FJ147" s="219"/>
      <c r="FK147" s="219"/>
      <c r="FL147" s="219"/>
      <c r="FM147" s="219"/>
      <c r="FN147" s="219"/>
      <c r="FO147" s="219"/>
      <c r="FP147" s="219"/>
      <c r="FQ147" s="219"/>
      <c r="FR147" s="219"/>
      <c r="FS147" s="219"/>
      <c r="FT147" s="219"/>
      <c r="FU147" s="219"/>
      <c r="FV147" s="219"/>
      <c r="FW147" s="219"/>
      <c r="FX147" s="219"/>
      <c r="FY147" s="219"/>
      <c r="FZ147" s="219"/>
      <c r="GA147" s="219"/>
      <c r="GB147" s="219"/>
      <c r="GC147" s="219"/>
      <c r="GD147" s="219"/>
      <c r="GE147" s="219"/>
      <c r="GF147" s="219"/>
      <c r="GG147" s="219"/>
      <c r="GH147" s="219"/>
      <c r="GI147" s="219"/>
      <c r="GJ147" s="219"/>
      <c r="GK147" s="219"/>
      <c r="GL147" s="219"/>
      <c r="GM147" s="219"/>
      <c r="GN147" s="219"/>
      <c r="GO147" s="219"/>
      <c r="GP147" s="219"/>
      <c r="GQ147" s="219"/>
      <c r="GR147" s="219"/>
      <c r="GS147" s="219"/>
      <c r="GT147" s="219"/>
      <c r="GU147" s="219"/>
      <c r="GV147" s="219"/>
      <c r="GW147" s="219"/>
      <c r="GX147" s="219"/>
      <c r="GY147" s="219"/>
      <c r="GZ147" s="219"/>
      <c r="HA147" s="219"/>
      <c r="HB147" s="219"/>
      <c r="HC147" s="219"/>
      <c r="HD147" s="219"/>
      <c r="HE147" s="219"/>
      <c r="HF147" s="219"/>
      <c r="HG147" s="219"/>
      <c r="HH147" s="219"/>
      <c r="HI147" s="219"/>
      <c r="HJ147" s="219"/>
      <c r="HK147" s="219"/>
      <c r="HL147" s="219"/>
      <c r="HM147" s="219"/>
      <c r="HN147" s="219"/>
      <c r="HO147" s="219"/>
      <c r="HP147" s="219"/>
      <c r="HQ147" s="219"/>
      <c r="HR147" s="219"/>
      <c r="HS147" s="219"/>
      <c r="HT147" s="219"/>
      <c r="HU147" s="219"/>
      <c r="HV147" s="219"/>
      <c r="HW147" s="219"/>
      <c r="HX147" s="219"/>
      <c r="HY147" s="219"/>
      <c r="HZ147" s="219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  <c r="JA147" s="4"/>
      <c r="JB147" s="4"/>
      <c r="JC147" s="4"/>
      <c r="JD147" s="4"/>
      <c r="JE147" s="4"/>
    </row>
    <row r="148" spans="1:265" s="78" customFormat="1">
      <c r="A148" s="76"/>
      <c r="B148" s="76"/>
      <c r="C148" s="76"/>
      <c r="D148" s="76"/>
      <c r="E148" s="76"/>
      <c r="F148" s="76"/>
      <c r="H148" s="79"/>
      <c r="I148" s="66"/>
      <c r="J148" s="80"/>
      <c r="K148" s="82"/>
      <c r="L148" s="82"/>
      <c r="M148" s="66"/>
      <c r="N148" s="82"/>
      <c r="O148" s="82"/>
      <c r="P148" s="104"/>
      <c r="Q148" s="104"/>
      <c r="R148" s="104"/>
      <c r="S148" s="82"/>
      <c r="T148" s="82"/>
      <c r="U148" s="82"/>
      <c r="V148" s="66"/>
      <c r="W148" s="82"/>
      <c r="X148" s="82"/>
      <c r="Y148" s="183"/>
      <c r="Z148" s="82"/>
      <c r="AA148" s="181"/>
      <c r="AB148" s="82"/>
      <c r="AC148" s="82"/>
      <c r="AD148" s="82"/>
      <c r="AE148" s="82"/>
      <c r="AF148" s="82"/>
      <c r="AG148" s="83"/>
      <c r="AH148" s="83"/>
      <c r="AI148" s="219"/>
      <c r="AJ148" s="219"/>
      <c r="AK148" s="219"/>
      <c r="AL148" s="66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9"/>
      <c r="BD148" s="219"/>
      <c r="BE148" s="219"/>
      <c r="BF148" s="219"/>
      <c r="BG148" s="219"/>
      <c r="BH148" s="219"/>
      <c r="BI148" s="219"/>
      <c r="BJ148" s="219"/>
      <c r="BK148" s="219"/>
      <c r="BL148" s="219"/>
      <c r="BM148" s="219"/>
      <c r="BN148" s="219"/>
      <c r="BO148" s="219"/>
      <c r="BP148" s="219"/>
      <c r="BQ148" s="219"/>
      <c r="BR148" s="219"/>
      <c r="BS148" s="219"/>
      <c r="BT148" s="219"/>
      <c r="BU148" s="219"/>
      <c r="BV148" s="219"/>
      <c r="BW148" s="219"/>
      <c r="BX148" s="219"/>
      <c r="BY148" s="219"/>
      <c r="BZ148" s="219"/>
      <c r="CA148" s="219"/>
      <c r="CB148" s="219"/>
      <c r="CC148" s="219"/>
      <c r="CD148" s="219"/>
      <c r="CE148" s="219"/>
      <c r="CF148" s="219"/>
      <c r="CG148" s="219"/>
      <c r="CH148" s="219"/>
      <c r="CI148" s="219"/>
      <c r="CJ148" s="219"/>
      <c r="CK148" s="219"/>
      <c r="CL148" s="219"/>
      <c r="CM148" s="219"/>
      <c r="CN148" s="219"/>
      <c r="CO148" s="219"/>
      <c r="CP148" s="219"/>
      <c r="CQ148" s="219"/>
      <c r="CR148" s="219"/>
      <c r="CS148" s="219"/>
      <c r="CT148" s="219"/>
      <c r="CU148" s="219"/>
      <c r="CV148" s="219"/>
      <c r="CW148" s="219"/>
      <c r="CX148" s="219"/>
      <c r="CY148" s="219"/>
      <c r="CZ148" s="219"/>
      <c r="DA148" s="219"/>
      <c r="DB148" s="219"/>
      <c r="DC148" s="219"/>
      <c r="DD148" s="219"/>
      <c r="DE148" s="219"/>
      <c r="DF148" s="219"/>
      <c r="DG148" s="219"/>
      <c r="DH148" s="219"/>
      <c r="DI148" s="219"/>
      <c r="DJ148" s="219"/>
      <c r="DK148" s="219"/>
      <c r="DL148" s="219"/>
      <c r="DM148" s="219"/>
      <c r="DN148" s="219"/>
      <c r="DO148" s="219"/>
      <c r="DP148" s="219"/>
      <c r="DQ148" s="219"/>
      <c r="DR148" s="219"/>
      <c r="DS148" s="219"/>
      <c r="DT148" s="219"/>
      <c r="DU148" s="219"/>
      <c r="DV148" s="219"/>
      <c r="DW148" s="219"/>
      <c r="DX148" s="219"/>
      <c r="DY148" s="219"/>
      <c r="DZ148" s="219"/>
      <c r="EA148" s="219"/>
      <c r="EB148" s="219"/>
      <c r="EC148" s="219"/>
      <c r="ED148" s="219"/>
      <c r="EE148" s="219"/>
      <c r="EF148" s="219"/>
      <c r="EG148" s="219"/>
      <c r="EH148" s="219"/>
      <c r="EI148" s="219"/>
      <c r="EJ148" s="219"/>
      <c r="EK148" s="219"/>
      <c r="EL148" s="219"/>
      <c r="EM148" s="219"/>
      <c r="EN148" s="219"/>
      <c r="EO148" s="219"/>
      <c r="EP148" s="219"/>
      <c r="EQ148" s="219"/>
      <c r="ER148" s="219"/>
      <c r="ES148" s="219"/>
      <c r="ET148" s="219"/>
      <c r="EU148" s="219"/>
      <c r="EV148" s="219"/>
      <c r="EW148" s="219"/>
      <c r="EX148" s="219"/>
      <c r="EY148" s="219"/>
      <c r="EZ148" s="219"/>
      <c r="FA148" s="219"/>
      <c r="FB148" s="219"/>
      <c r="FC148" s="219"/>
      <c r="FD148" s="219"/>
      <c r="FE148" s="219"/>
      <c r="FF148" s="219"/>
      <c r="FG148" s="219"/>
      <c r="FH148" s="219"/>
      <c r="FI148" s="219"/>
      <c r="FJ148" s="219"/>
      <c r="FK148" s="219"/>
      <c r="FL148" s="219"/>
      <c r="FM148" s="219"/>
      <c r="FN148" s="219"/>
      <c r="FO148" s="219"/>
      <c r="FP148" s="219"/>
      <c r="FQ148" s="219"/>
      <c r="FR148" s="219"/>
      <c r="FS148" s="219"/>
      <c r="FT148" s="219"/>
      <c r="FU148" s="219"/>
      <c r="FV148" s="219"/>
      <c r="FW148" s="219"/>
      <c r="FX148" s="219"/>
      <c r="FY148" s="219"/>
      <c r="FZ148" s="219"/>
      <c r="GA148" s="219"/>
      <c r="GB148" s="219"/>
      <c r="GC148" s="219"/>
      <c r="GD148" s="219"/>
      <c r="GE148" s="219"/>
      <c r="GF148" s="219"/>
      <c r="GG148" s="219"/>
      <c r="GH148" s="219"/>
      <c r="GI148" s="219"/>
      <c r="GJ148" s="219"/>
      <c r="GK148" s="219"/>
      <c r="GL148" s="219"/>
      <c r="GM148" s="219"/>
      <c r="GN148" s="219"/>
      <c r="GO148" s="219"/>
      <c r="GP148" s="219"/>
      <c r="GQ148" s="219"/>
      <c r="GR148" s="219"/>
      <c r="GS148" s="219"/>
      <c r="GT148" s="219"/>
      <c r="GU148" s="219"/>
      <c r="GV148" s="219"/>
      <c r="GW148" s="219"/>
      <c r="GX148" s="219"/>
      <c r="GY148" s="219"/>
      <c r="GZ148" s="219"/>
      <c r="HA148" s="219"/>
      <c r="HB148" s="219"/>
      <c r="HC148" s="219"/>
      <c r="HD148" s="219"/>
      <c r="HE148" s="219"/>
      <c r="HF148" s="219"/>
      <c r="HG148" s="219"/>
      <c r="HH148" s="219"/>
      <c r="HI148" s="219"/>
      <c r="HJ148" s="219"/>
      <c r="HK148" s="219"/>
      <c r="HL148" s="219"/>
      <c r="HM148" s="219"/>
      <c r="HN148" s="219"/>
      <c r="HO148" s="219"/>
      <c r="HP148" s="219"/>
      <c r="HQ148" s="219"/>
      <c r="HR148" s="219"/>
      <c r="HS148" s="219"/>
      <c r="HT148" s="219"/>
      <c r="HU148" s="219"/>
      <c r="HV148" s="219"/>
      <c r="HW148" s="219"/>
      <c r="HX148" s="219"/>
      <c r="HY148" s="219"/>
      <c r="HZ148" s="219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  <c r="IW148" s="4"/>
      <c r="IX148" s="4"/>
      <c r="IY148" s="4"/>
      <c r="IZ148" s="4"/>
      <c r="JA148" s="4"/>
      <c r="JB148" s="4"/>
      <c r="JC148" s="4"/>
      <c r="JD148" s="4"/>
      <c r="JE148" s="4"/>
    </row>
    <row r="149" spans="1:265" s="78" customFormat="1">
      <c r="A149" s="76"/>
      <c r="B149" s="76"/>
      <c r="C149" s="76"/>
      <c r="D149" s="76"/>
      <c r="E149" s="76"/>
      <c r="F149" s="76"/>
      <c r="H149" s="79"/>
      <c r="I149" s="66"/>
      <c r="J149" s="80"/>
      <c r="K149" s="82"/>
      <c r="L149" s="82"/>
      <c r="M149" s="66"/>
      <c r="N149" s="82"/>
      <c r="O149" s="82"/>
      <c r="P149" s="104"/>
      <c r="Q149" s="104"/>
      <c r="R149" s="104"/>
      <c r="S149" s="82"/>
      <c r="T149" s="82"/>
      <c r="U149" s="82"/>
      <c r="V149" s="66"/>
      <c r="W149" s="82"/>
      <c r="X149" s="82"/>
      <c r="Y149" s="183"/>
      <c r="Z149" s="82"/>
      <c r="AA149" s="181"/>
      <c r="AB149" s="82"/>
      <c r="AC149" s="82"/>
      <c r="AD149" s="82"/>
      <c r="AE149" s="82"/>
      <c r="AF149" s="82"/>
      <c r="AG149" s="83"/>
      <c r="AH149" s="83"/>
      <c r="AI149" s="219"/>
      <c r="AJ149" s="219"/>
      <c r="AK149" s="219"/>
      <c r="AL149" s="66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9"/>
      <c r="BD149" s="219"/>
      <c r="BE149" s="219"/>
      <c r="BF149" s="219"/>
      <c r="BG149" s="219"/>
      <c r="BH149" s="219"/>
      <c r="BI149" s="219"/>
      <c r="BJ149" s="219"/>
      <c r="BK149" s="219"/>
      <c r="BL149" s="219"/>
      <c r="BM149" s="219"/>
      <c r="BN149" s="219"/>
      <c r="BO149" s="219"/>
      <c r="BP149" s="219"/>
      <c r="BQ149" s="219"/>
      <c r="BR149" s="219"/>
      <c r="BS149" s="219"/>
      <c r="BT149" s="219"/>
      <c r="BU149" s="219"/>
      <c r="BV149" s="219"/>
      <c r="BW149" s="219"/>
      <c r="BX149" s="219"/>
      <c r="BY149" s="219"/>
      <c r="BZ149" s="219"/>
      <c r="CA149" s="219"/>
      <c r="CB149" s="219"/>
      <c r="CC149" s="219"/>
      <c r="CD149" s="219"/>
      <c r="CE149" s="219"/>
      <c r="CF149" s="219"/>
      <c r="CG149" s="219"/>
      <c r="CH149" s="219"/>
      <c r="CI149" s="219"/>
      <c r="CJ149" s="219"/>
      <c r="CK149" s="219"/>
      <c r="CL149" s="219"/>
      <c r="CM149" s="219"/>
      <c r="CN149" s="219"/>
      <c r="CO149" s="219"/>
      <c r="CP149" s="219"/>
      <c r="CQ149" s="219"/>
      <c r="CR149" s="219"/>
      <c r="CS149" s="219"/>
      <c r="CT149" s="219"/>
      <c r="CU149" s="219"/>
      <c r="CV149" s="219"/>
      <c r="CW149" s="219"/>
      <c r="CX149" s="219"/>
      <c r="CY149" s="219"/>
      <c r="CZ149" s="219"/>
      <c r="DA149" s="219"/>
      <c r="DB149" s="219"/>
      <c r="DC149" s="219"/>
      <c r="DD149" s="219"/>
      <c r="DE149" s="219"/>
      <c r="DF149" s="219"/>
      <c r="DG149" s="219"/>
      <c r="DH149" s="219"/>
      <c r="DI149" s="219"/>
      <c r="DJ149" s="219"/>
      <c r="DK149" s="219"/>
      <c r="DL149" s="219"/>
      <c r="DM149" s="219"/>
      <c r="DN149" s="219"/>
      <c r="DO149" s="219"/>
      <c r="DP149" s="219"/>
      <c r="DQ149" s="219"/>
      <c r="DR149" s="219"/>
      <c r="DS149" s="219"/>
      <c r="DT149" s="219"/>
      <c r="DU149" s="219"/>
      <c r="DV149" s="219"/>
      <c r="DW149" s="219"/>
      <c r="DX149" s="219"/>
      <c r="DY149" s="219"/>
      <c r="DZ149" s="219"/>
      <c r="EA149" s="219"/>
      <c r="EB149" s="219"/>
      <c r="EC149" s="219"/>
      <c r="ED149" s="219"/>
      <c r="EE149" s="219"/>
      <c r="EF149" s="219"/>
      <c r="EG149" s="219"/>
      <c r="EH149" s="219"/>
      <c r="EI149" s="219"/>
      <c r="EJ149" s="219"/>
      <c r="EK149" s="219"/>
      <c r="EL149" s="219"/>
      <c r="EM149" s="219"/>
      <c r="EN149" s="219"/>
      <c r="EO149" s="219"/>
      <c r="EP149" s="219"/>
      <c r="EQ149" s="219"/>
      <c r="ER149" s="219"/>
      <c r="ES149" s="219"/>
      <c r="ET149" s="219"/>
      <c r="EU149" s="219"/>
      <c r="EV149" s="219"/>
      <c r="EW149" s="219"/>
      <c r="EX149" s="219"/>
      <c r="EY149" s="219"/>
      <c r="EZ149" s="219"/>
      <c r="FA149" s="219"/>
      <c r="FB149" s="219"/>
      <c r="FC149" s="219"/>
      <c r="FD149" s="219"/>
      <c r="FE149" s="219"/>
      <c r="FF149" s="219"/>
      <c r="FG149" s="219"/>
      <c r="FH149" s="219"/>
      <c r="FI149" s="219"/>
      <c r="FJ149" s="219"/>
      <c r="FK149" s="219"/>
      <c r="FL149" s="219"/>
      <c r="FM149" s="219"/>
      <c r="FN149" s="219"/>
      <c r="FO149" s="219"/>
      <c r="FP149" s="219"/>
      <c r="FQ149" s="219"/>
      <c r="FR149" s="219"/>
      <c r="FS149" s="219"/>
      <c r="FT149" s="219"/>
      <c r="FU149" s="219"/>
      <c r="FV149" s="219"/>
      <c r="FW149" s="219"/>
      <c r="FX149" s="219"/>
      <c r="FY149" s="219"/>
      <c r="FZ149" s="219"/>
      <c r="GA149" s="219"/>
      <c r="GB149" s="219"/>
      <c r="GC149" s="219"/>
      <c r="GD149" s="219"/>
      <c r="GE149" s="219"/>
      <c r="GF149" s="219"/>
      <c r="GG149" s="219"/>
      <c r="GH149" s="219"/>
      <c r="GI149" s="219"/>
      <c r="GJ149" s="219"/>
      <c r="GK149" s="219"/>
      <c r="GL149" s="219"/>
      <c r="GM149" s="219"/>
      <c r="GN149" s="219"/>
      <c r="GO149" s="219"/>
      <c r="GP149" s="219"/>
      <c r="GQ149" s="219"/>
      <c r="GR149" s="219"/>
      <c r="GS149" s="219"/>
      <c r="GT149" s="219"/>
      <c r="GU149" s="219"/>
      <c r="GV149" s="219"/>
      <c r="GW149" s="219"/>
      <c r="GX149" s="219"/>
      <c r="GY149" s="219"/>
      <c r="GZ149" s="219"/>
      <c r="HA149" s="219"/>
      <c r="HB149" s="219"/>
      <c r="HC149" s="219"/>
      <c r="HD149" s="219"/>
      <c r="HE149" s="219"/>
      <c r="HF149" s="219"/>
      <c r="HG149" s="219"/>
      <c r="HH149" s="219"/>
      <c r="HI149" s="219"/>
      <c r="HJ149" s="219"/>
      <c r="HK149" s="219"/>
      <c r="HL149" s="219"/>
      <c r="HM149" s="219"/>
      <c r="HN149" s="219"/>
      <c r="HO149" s="219"/>
      <c r="HP149" s="219"/>
      <c r="HQ149" s="219"/>
      <c r="HR149" s="219"/>
      <c r="HS149" s="219"/>
      <c r="HT149" s="219"/>
      <c r="HU149" s="219"/>
      <c r="HV149" s="219"/>
      <c r="HW149" s="219"/>
      <c r="HX149" s="219"/>
      <c r="HY149" s="219"/>
      <c r="HZ149" s="219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  <c r="IW149" s="4"/>
      <c r="IX149" s="4"/>
      <c r="IY149" s="4"/>
      <c r="IZ149" s="4"/>
      <c r="JA149" s="4"/>
      <c r="JB149" s="4"/>
      <c r="JC149" s="4"/>
      <c r="JD149" s="4"/>
      <c r="JE149" s="4"/>
    </row>
    <row r="150" spans="1:265" s="78" customFormat="1">
      <c r="A150" s="76"/>
      <c r="B150" s="76"/>
      <c r="C150" s="76"/>
      <c r="D150" s="76"/>
      <c r="E150" s="76"/>
      <c r="F150" s="76"/>
      <c r="H150" s="79"/>
      <c r="I150" s="66"/>
      <c r="J150" s="80"/>
      <c r="K150" s="82"/>
      <c r="L150" s="82"/>
      <c r="M150" s="66"/>
      <c r="N150" s="82"/>
      <c r="O150" s="82"/>
      <c r="P150" s="104"/>
      <c r="Q150" s="104"/>
      <c r="R150" s="104"/>
      <c r="S150" s="82"/>
      <c r="T150" s="82"/>
      <c r="U150" s="82"/>
      <c r="V150" s="66"/>
      <c r="W150" s="82"/>
      <c r="X150" s="82"/>
      <c r="Y150" s="183"/>
      <c r="Z150" s="82"/>
      <c r="AA150" s="181"/>
      <c r="AB150" s="82"/>
      <c r="AC150" s="82"/>
      <c r="AD150" s="82"/>
      <c r="AE150" s="82"/>
      <c r="AF150" s="82"/>
      <c r="AG150" s="83"/>
      <c r="AH150" s="83"/>
      <c r="AI150" s="219"/>
      <c r="AJ150" s="219"/>
      <c r="AK150" s="219"/>
      <c r="AL150" s="66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9"/>
      <c r="BD150" s="219"/>
      <c r="BE150" s="219"/>
      <c r="BF150" s="219"/>
      <c r="BG150" s="219"/>
      <c r="BH150" s="219"/>
      <c r="BI150" s="219"/>
      <c r="BJ150" s="219"/>
      <c r="BK150" s="219"/>
      <c r="BL150" s="219"/>
      <c r="BM150" s="219"/>
      <c r="BN150" s="219"/>
      <c r="BO150" s="219"/>
      <c r="BP150" s="219"/>
      <c r="BQ150" s="219"/>
      <c r="BR150" s="219"/>
      <c r="BS150" s="219"/>
      <c r="BT150" s="219"/>
      <c r="BU150" s="219"/>
      <c r="BV150" s="219"/>
      <c r="BW150" s="219"/>
      <c r="BX150" s="219"/>
      <c r="BY150" s="219"/>
      <c r="BZ150" s="219"/>
      <c r="CA150" s="219"/>
      <c r="CB150" s="219"/>
      <c r="CC150" s="219"/>
      <c r="CD150" s="219"/>
      <c r="CE150" s="219"/>
      <c r="CF150" s="219"/>
      <c r="CG150" s="219"/>
      <c r="CH150" s="219"/>
      <c r="CI150" s="219"/>
      <c r="CJ150" s="219"/>
      <c r="CK150" s="219"/>
      <c r="CL150" s="219"/>
      <c r="CM150" s="219"/>
      <c r="CN150" s="219"/>
      <c r="CO150" s="219"/>
      <c r="CP150" s="219"/>
      <c r="CQ150" s="219"/>
      <c r="CR150" s="219"/>
      <c r="CS150" s="219"/>
      <c r="CT150" s="219"/>
      <c r="CU150" s="219"/>
      <c r="CV150" s="219"/>
      <c r="CW150" s="219"/>
      <c r="CX150" s="219"/>
      <c r="CY150" s="219"/>
      <c r="CZ150" s="219"/>
      <c r="DA150" s="219"/>
      <c r="DB150" s="219"/>
      <c r="DC150" s="219"/>
      <c r="DD150" s="219"/>
      <c r="DE150" s="219"/>
      <c r="DF150" s="219"/>
      <c r="DG150" s="219"/>
      <c r="DH150" s="219"/>
      <c r="DI150" s="219"/>
      <c r="DJ150" s="219"/>
      <c r="DK150" s="219"/>
      <c r="DL150" s="219"/>
      <c r="DM150" s="219"/>
      <c r="DN150" s="219"/>
      <c r="DO150" s="219"/>
      <c r="DP150" s="219"/>
      <c r="DQ150" s="219"/>
      <c r="DR150" s="219"/>
      <c r="DS150" s="219"/>
      <c r="DT150" s="219"/>
      <c r="DU150" s="219"/>
      <c r="DV150" s="219"/>
      <c r="DW150" s="219"/>
      <c r="DX150" s="219"/>
      <c r="DY150" s="219"/>
      <c r="DZ150" s="219"/>
      <c r="EA150" s="219"/>
      <c r="EB150" s="219"/>
      <c r="EC150" s="219"/>
      <c r="ED150" s="219"/>
      <c r="EE150" s="219"/>
      <c r="EF150" s="219"/>
      <c r="EG150" s="219"/>
      <c r="EH150" s="219"/>
      <c r="EI150" s="219"/>
      <c r="EJ150" s="219"/>
      <c r="EK150" s="219"/>
      <c r="EL150" s="219"/>
      <c r="EM150" s="219"/>
      <c r="EN150" s="219"/>
      <c r="EO150" s="219"/>
      <c r="EP150" s="219"/>
      <c r="EQ150" s="219"/>
      <c r="ER150" s="219"/>
      <c r="ES150" s="219"/>
      <c r="ET150" s="219"/>
      <c r="EU150" s="219"/>
      <c r="EV150" s="219"/>
      <c r="EW150" s="219"/>
      <c r="EX150" s="219"/>
      <c r="EY150" s="219"/>
      <c r="EZ150" s="219"/>
      <c r="FA150" s="219"/>
      <c r="FB150" s="219"/>
      <c r="FC150" s="219"/>
      <c r="FD150" s="219"/>
      <c r="FE150" s="219"/>
      <c r="FF150" s="219"/>
      <c r="FG150" s="219"/>
      <c r="FH150" s="219"/>
      <c r="FI150" s="219"/>
      <c r="FJ150" s="219"/>
      <c r="FK150" s="219"/>
      <c r="FL150" s="219"/>
      <c r="FM150" s="219"/>
      <c r="FN150" s="219"/>
      <c r="FO150" s="219"/>
      <c r="FP150" s="219"/>
      <c r="FQ150" s="219"/>
      <c r="FR150" s="219"/>
      <c r="FS150" s="219"/>
      <c r="FT150" s="219"/>
      <c r="FU150" s="219"/>
      <c r="FV150" s="219"/>
      <c r="FW150" s="219"/>
      <c r="FX150" s="219"/>
      <c r="FY150" s="219"/>
      <c r="FZ150" s="219"/>
      <c r="GA150" s="219"/>
      <c r="GB150" s="219"/>
      <c r="GC150" s="219"/>
      <c r="GD150" s="219"/>
      <c r="GE150" s="219"/>
      <c r="GF150" s="219"/>
      <c r="GG150" s="219"/>
      <c r="GH150" s="219"/>
      <c r="GI150" s="219"/>
      <c r="GJ150" s="219"/>
      <c r="GK150" s="219"/>
      <c r="GL150" s="219"/>
      <c r="GM150" s="219"/>
      <c r="GN150" s="219"/>
      <c r="GO150" s="219"/>
      <c r="GP150" s="219"/>
      <c r="GQ150" s="219"/>
      <c r="GR150" s="219"/>
      <c r="GS150" s="219"/>
      <c r="GT150" s="219"/>
      <c r="GU150" s="219"/>
      <c r="GV150" s="219"/>
      <c r="GW150" s="219"/>
      <c r="GX150" s="219"/>
      <c r="GY150" s="219"/>
      <c r="GZ150" s="219"/>
      <c r="HA150" s="219"/>
      <c r="HB150" s="219"/>
      <c r="HC150" s="219"/>
      <c r="HD150" s="219"/>
      <c r="HE150" s="219"/>
      <c r="HF150" s="219"/>
      <c r="HG150" s="219"/>
      <c r="HH150" s="219"/>
      <c r="HI150" s="219"/>
      <c r="HJ150" s="219"/>
      <c r="HK150" s="219"/>
      <c r="HL150" s="219"/>
      <c r="HM150" s="219"/>
      <c r="HN150" s="219"/>
      <c r="HO150" s="219"/>
      <c r="HP150" s="219"/>
      <c r="HQ150" s="219"/>
      <c r="HR150" s="219"/>
      <c r="HS150" s="219"/>
      <c r="HT150" s="219"/>
      <c r="HU150" s="219"/>
      <c r="HV150" s="219"/>
      <c r="HW150" s="219"/>
      <c r="HX150" s="219"/>
      <c r="HY150" s="219"/>
      <c r="HZ150" s="219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  <c r="IW150" s="4"/>
      <c r="IX150" s="4"/>
      <c r="IY150" s="4"/>
      <c r="IZ150" s="4"/>
      <c r="JA150" s="4"/>
      <c r="JB150" s="4"/>
      <c r="JC150" s="4"/>
      <c r="JD150" s="4"/>
      <c r="JE150" s="4"/>
    </row>
    <row r="151" spans="1:265" s="78" customFormat="1">
      <c r="A151" s="76"/>
      <c r="B151" s="76"/>
      <c r="C151" s="76"/>
      <c r="D151" s="76"/>
      <c r="E151" s="76"/>
      <c r="F151" s="76"/>
      <c r="H151" s="79"/>
      <c r="I151" s="66"/>
      <c r="J151" s="80"/>
      <c r="K151" s="82"/>
      <c r="L151" s="82"/>
      <c r="M151" s="66"/>
      <c r="N151" s="82"/>
      <c r="O151" s="82"/>
      <c r="P151" s="104"/>
      <c r="Q151" s="104"/>
      <c r="R151" s="104"/>
      <c r="S151" s="82"/>
      <c r="T151" s="82"/>
      <c r="U151" s="82"/>
      <c r="V151" s="66"/>
      <c r="W151" s="82"/>
      <c r="X151" s="82"/>
      <c r="Y151" s="183"/>
      <c r="Z151" s="82"/>
      <c r="AA151" s="181"/>
      <c r="AB151" s="82"/>
      <c r="AC151" s="82"/>
      <c r="AD151" s="82"/>
      <c r="AE151" s="82"/>
      <c r="AF151" s="82"/>
      <c r="AG151" s="83"/>
      <c r="AH151" s="83"/>
      <c r="AI151" s="219"/>
      <c r="AJ151" s="219"/>
      <c r="AK151" s="219"/>
      <c r="AL151" s="66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19"/>
      <c r="BO151" s="219"/>
      <c r="BP151" s="219"/>
      <c r="BQ151" s="219"/>
      <c r="BR151" s="219"/>
      <c r="BS151" s="219"/>
      <c r="BT151" s="219"/>
      <c r="BU151" s="219"/>
      <c r="BV151" s="219"/>
      <c r="BW151" s="219"/>
      <c r="BX151" s="219"/>
      <c r="BY151" s="219"/>
      <c r="BZ151" s="219"/>
      <c r="CA151" s="219"/>
      <c r="CB151" s="219"/>
      <c r="CC151" s="219"/>
      <c r="CD151" s="219"/>
      <c r="CE151" s="219"/>
      <c r="CF151" s="219"/>
      <c r="CG151" s="219"/>
      <c r="CH151" s="219"/>
      <c r="CI151" s="219"/>
      <c r="CJ151" s="219"/>
      <c r="CK151" s="219"/>
      <c r="CL151" s="219"/>
      <c r="CM151" s="219"/>
      <c r="CN151" s="219"/>
      <c r="CO151" s="219"/>
      <c r="CP151" s="219"/>
      <c r="CQ151" s="219"/>
      <c r="CR151" s="219"/>
      <c r="CS151" s="219"/>
      <c r="CT151" s="219"/>
      <c r="CU151" s="219"/>
      <c r="CV151" s="219"/>
      <c r="CW151" s="219"/>
      <c r="CX151" s="219"/>
      <c r="CY151" s="219"/>
      <c r="CZ151" s="219"/>
      <c r="DA151" s="219"/>
      <c r="DB151" s="219"/>
      <c r="DC151" s="219"/>
      <c r="DD151" s="219"/>
      <c r="DE151" s="219"/>
      <c r="DF151" s="219"/>
      <c r="DG151" s="219"/>
      <c r="DH151" s="219"/>
      <c r="DI151" s="219"/>
      <c r="DJ151" s="219"/>
      <c r="DK151" s="219"/>
      <c r="DL151" s="219"/>
      <c r="DM151" s="219"/>
      <c r="DN151" s="219"/>
      <c r="DO151" s="219"/>
      <c r="DP151" s="219"/>
      <c r="DQ151" s="219"/>
      <c r="DR151" s="219"/>
      <c r="DS151" s="219"/>
      <c r="DT151" s="219"/>
      <c r="DU151" s="219"/>
      <c r="DV151" s="219"/>
      <c r="DW151" s="219"/>
      <c r="DX151" s="219"/>
      <c r="DY151" s="219"/>
      <c r="DZ151" s="219"/>
      <c r="EA151" s="219"/>
      <c r="EB151" s="219"/>
      <c r="EC151" s="219"/>
      <c r="ED151" s="219"/>
      <c r="EE151" s="219"/>
      <c r="EF151" s="219"/>
      <c r="EG151" s="219"/>
      <c r="EH151" s="219"/>
      <c r="EI151" s="219"/>
      <c r="EJ151" s="219"/>
      <c r="EK151" s="219"/>
      <c r="EL151" s="219"/>
      <c r="EM151" s="219"/>
      <c r="EN151" s="219"/>
      <c r="EO151" s="219"/>
      <c r="EP151" s="219"/>
      <c r="EQ151" s="219"/>
      <c r="ER151" s="219"/>
      <c r="ES151" s="219"/>
      <c r="ET151" s="219"/>
      <c r="EU151" s="219"/>
      <c r="EV151" s="219"/>
      <c r="EW151" s="219"/>
      <c r="EX151" s="219"/>
      <c r="EY151" s="219"/>
      <c r="EZ151" s="219"/>
      <c r="FA151" s="219"/>
      <c r="FB151" s="219"/>
      <c r="FC151" s="219"/>
      <c r="FD151" s="219"/>
      <c r="FE151" s="219"/>
      <c r="FF151" s="219"/>
      <c r="FG151" s="219"/>
      <c r="FH151" s="219"/>
      <c r="FI151" s="219"/>
      <c r="FJ151" s="219"/>
      <c r="FK151" s="219"/>
      <c r="FL151" s="219"/>
      <c r="FM151" s="219"/>
      <c r="FN151" s="219"/>
      <c r="FO151" s="219"/>
      <c r="FP151" s="219"/>
      <c r="FQ151" s="219"/>
      <c r="FR151" s="219"/>
      <c r="FS151" s="219"/>
      <c r="FT151" s="219"/>
      <c r="FU151" s="219"/>
      <c r="FV151" s="219"/>
      <c r="FW151" s="219"/>
      <c r="FX151" s="219"/>
      <c r="FY151" s="219"/>
      <c r="FZ151" s="219"/>
      <c r="GA151" s="219"/>
      <c r="GB151" s="219"/>
      <c r="GC151" s="219"/>
      <c r="GD151" s="219"/>
      <c r="GE151" s="219"/>
      <c r="GF151" s="219"/>
      <c r="GG151" s="219"/>
      <c r="GH151" s="219"/>
      <c r="GI151" s="219"/>
      <c r="GJ151" s="219"/>
      <c r="GK151" s="219"/>
      <c r="GL151" s="219"/>
      <c r="GM151" s="219"/>
      <c r="GN151" s="219"/>
      <c r="GO151" s="219"/>
      <c r="GP151" s="219"/>
      <c r="GQ151" s="219"/>
      <c r="GR151" s="219"/>
      <c r="GS151" s="219"/>
      <c r="GT151" s="219"/>
      <c r="GU151" s="219"/>
      <c r="GV151" s="219"/>
      <c r="GW151" s="219"/>
      <c r="GX151" s="219"/>
      <c r="GY151" s="219"/>
      <c r="GZ151" s="219"/>
      <c r="HA151" s="219"/>
      <c r="HB151" s="219"/>
      <c r="HC151" s="219"/>
      <c r="HD151" s="219"/>
      <c r="HE151" s="219"/>
      <c r="HF151" s="219"/>
      <c r="HG151" s="219"/>
      <c r="HH151" s="219"/>
      <c r="HI151" s="219"/>
      <c r="HJ151" s="219"/>
      <c r="HK151" s="219"/>
      <c r="HL151" s="219"/>
      <c r="HM151" s="219"/>
      <c r="HN151" s="219"/>
      <c r="HO151" s="219"/>
      <c r="HP151" s="219"/>
      <c r="HQ151" s="219"/>
      <c r="HR151" s="219"/>
      <c r="HS151" s="219"/>
      <c r="HT151" s="219"/>
      <c r="HU151" s="219"/>
      <c r="HV151" s="219"/>
      <c r="HW151" s="219"/>
      <c r="HX151" s="219"/>
      <c r="HY151" s="219"/>
      <c r="HZ151" s="219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  <c r="IW151" s="4"/>
      <c r="IX151" s="4"/>
      <c r="IY151" s="4"/>
      <c r="IZ151" s="4"/>
      <c r="JA151" s="4"/>
      <c r="JB151" s="4"/>
      <c r="JC151" s="4"/>
      <c r="JD151" s="4"/>
      <c r="JE151" s="4"/>
    </row>
    <row r="152" spans="1:265" s="78" customFormat="1">
      <c r="A152" s="76"/>
      <c r="B152" s="76"/>
      <c r="C152" s="76"/>
      <c r="D152" s="76"/>
      <c r="E152" s="76"/>
      <c r="F152" s="76"/>
      <c r="H152" s="79"/>
      <c r="I152" s="66"/>
      <c r="J152" s="80"/>
      <c r="K152" s="82"/>
      <c r="L152" s="82"/>
      <c r="M152" s="66"/>
      <c r="N152" s="82"/>
      <c r="O152" s="82"/>
      <c r="P152" s="104"/>
      <c r="Q152" s="104"/>
      <c r="R152" s="104"/>
      <c r="S152" s="82"/>
      <c r="T152" s="82"/>
      <c r="U152" s="82"/>
      <c r="V152" s="66"/>
      <c r="W152" s="82"/>
      <c r="X152" s="82"/>
      <c r="Y152" s="183"/>
      <c r="Z152" s="82"/>
      <c r="AA152" s="181"/>
      <c r="AB152" s="82"/>
      <c r="AC152" s="82"/>
      <c r="AD152" s="82"/>
      <c r="AE152" s="82"/>
      <c r="AF152" s="82"/>
      <c r="AG152" s="83"/>
      <c r="AH152" s="83"/>
      <c r="AI152" s="219"/>
      <c r="AJ152" s="219"/>
      <c r="AK152" s="219"/>
      <c r="AL152" s="66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9"/>
      <c r="BD152" s="219"/>
      <c r="BE152" s="219"/>
      <c r="BF152" s="219"/>
      <c r="BG152" s="219"/>
      <c r="BH152" s="219"/>
      <c r="BI152" s="219"/>
      <c r="BJ152" s="219"/>
      <c r="BK152" s="219"/>
      <c r="BL152" s="219"/>
      <c r="BM152" s="219"/>
      <c r="BN152" s="219"/>
      <c r="BO152" s="219"/>
      <c r="BP152" s="219"/>
      <c r="BQ152" s="219"/>
      <c r="BR152" s="219"/>
      <c r="BS152" s="219"/>
      <c r="BT152" s="219"/>
      <c r="BU152" s="219"/>
      <c r="BV152" s="219"/>
      <c r="BW152" s="219"/>
      <c r="BX152" s="219"/>
      <c r="BY152" s="219"/>
      <c r="BZ152" s="219"/>
      <c r="CA152" s="219"/>
      <c r="CB152" s="219"/>
      <c r="CC152" s="219"/>
      <c r="CD152" s="219"/>
      <c r="CE152" s="219"/>
      <c r="CF152" s="219"/>
      <c r="CG152" s="219"/>
      <c r="CH152" s="219"/>
      <c r="CI152" s="219"/>
      <c r="CJ152" s="219"/>
      <c r="CK152" s="219"/>
      <c r="CL152" s="219"/>
      <c r="CM152" s="219"/>
      <c r="CN152" s="219"/>
      <c r="CO152" s="219"/>
      <c r="CP152" s="219"/>
      <c r="CQ152" s="219"/>
      <c r="CR152" s="219"/>
      <c r="CS152" s="219"/>
      <c r="CT152" s="219"/>
      <c r="CU152" s="219"/>
      <c r="CV152" s="219"/>
      <c r="CW152" s="219"/>
      <c r="CX152" s="219"/>
      <c r="CY152" s="219"/>
      <c r="CZ152" s="219"/>
      <c r="DA152" s="219"/>
      <c r="DB152" s="219"/>
      <c r="DC152" s="219"/>
      <c r="DD152" s="219"/>
      <c r="DE152" s="219"/>
      <c r="DF152" s="219"/>
      <c r="DG152" s="219"/>
      <c r="DH152" s="219"/>
      <c r="DI152" s="219"/>
      <c r="DJ152" s="219"/>
      <c r="DK152" s="219"/>
      <c r="DL152" s="219"/>
      <c r="DM152" s="219"/>
      <c r="DN152" s="219"/>
      <c r="DO152" s="219"/>
      <c r="DP152" s="219"/>
      <c r="DQ152" s="219"/>
      <c r="DR152" s="219"/>
      <c r="DS152" s="219"/>
      <c r="DT152" s="219"/>
      <c r="DU152" s="219"/>
      <c r="DV152" s="219"/>
      <c r="DW152" s="219"/>
      <c r="DX152" s="219"/>
      <c r="DY152" s="219"/>
      <c r="DZ152" s="219"/>
      <c r="EA152" s="219"/>
      <c r="EB152" s="219"/>
      <c r="EC152" s="219"/>
      <c r="ED152" s="219"/>
      <c r="EE152" s="219"/>
      <c r="EF152" s="219"/>
      <c r="EG152" s="219"/>
      <c r="EH152" s="219"/>
      <c r="EI152" s="219"/>
      <c r="EJ152" s="219"/>
      <c r="EK152" s="219"/>
      <c r="EL152" s="219"/>
      <c r="EM152" s="219"/>
      <c r="EN152" s="219"/>
      <c r="EO152" s="219"/>
      <c r="EP152" s="219"/>
      <c r="EQ152" s="219"/>
      <c r="ER152" s="219"/>
      <c r="ES152" s="219"/>
      <c r="ET152" s="219"/>
      <c r="EU152" s="219"/>
      <c r="EV152" s="219"/>
      <c r="EW152" s="219"/>
      <c r="EX152" s="219"/>
      <c r="EY152" s="219"/>
      <c r="EZ152" s="219"/>
      <c r="FA152" s="219"/>
      <c r="FB152" s="219"/>
      <c r="FC152" s="219"/>
      <c r="FD152" s="219"/>
      <c r="FE152" s="219"/>
      <c r="FF152" s="219"/>
      <c r="FG152" s="219"/>
      <c r="FH152" s="219"/>
      <c r="FI152" s="219"/>
      <c r="FJ152" s="219"/>
      <c r="FK152" s="219"/>
      <c r="FL152" s="219"/>
      <c r="FM152" s="219"/>
      <c r="FN152" s="219"/>
      <c r="FO152" s="219"/>
      <c r="FP152" s="219"/>
      <c r="FQ152" s="219"/>
      <c r="FR152" s="219"/>
      <c r="FS152" s="219"/>
      <c r="FT152" s="219"/>
      <c r="FU152" s="219"/>
      <c r="FV152" s="219"/>
      <c r="FW152" s="219"/>
      <c r="FX152" s="219"/>
      <c r="FY152" s="219"/>
      <c r="FZ152" s="219"/>
      <c r="GA152" s="219"/>
      <c r="GB152" s="219"/>
      <c r="GC152" s="219"/>
      <c r="GD152" s="219"/>
      <c r="GE152" s="219"/>
      <c r="GF152" s="219"/>
      <c r="GG152" s="219"/>
      <c r="GH152" s="219"/>
      <c r="GI152" s="219"/>
      <c r="GJ152" s="219"/>
      <c r="GK152" s="219"/>
      <c r="GL152" s="219"/>
      <c r="GM152" s="219"/>
      <c r="GN152" s="219"/>
      <c r="GO152" s="219"/>
      <c r="GP152" s="219"/>
      <c r="GQ152" s="219"/>
      <c r="GR152" s="219"/>
      <c r="GS152" s="219"/>
      <c r="GT152" s="219"/>
      <c r="GU152" s="219"/>
      <c r="GV152" s="219"/>
      <c r="GW152" s="219"/>
      <c r="GX152" s="219"/>
      <c r="GY152" s="219"/>
      <c r="GZ152" s="219"/>
      <c r="HA152" s="219"/>
      <c r="HB152" s="219"/>
      <c r="HC152" s="219"/>
      <c r="HD152" s="219"/>
      <c r="HE152" s="219"/>
      <c r="HF152" s="219"/>
      <c r="HG152" s="219"/>
      <c r="HH152" s="219"/>
      <c r="HI152" s="219"/>
      <c r="HJ152" s="219"/>
      <c r="HK152" s="219"/>
      <c r="HL152" s="219"/>
      <c r="HM152" s="219"/>
      <c r="HN152" s="219"/>
      <c r="HO152" s="219"/>
      <c r="HP152" s="219"/>
      <c r="HQ152" s="219"/>
      <c r="HR152" s="219"/>
      <c r="HS152" s="219"/>
      <c r="HT152" s="219"/>
      <c r="HU152" s="219"/>
      <c r="HV152" s="219"/>
      <c r="HW152" s="219"/>
      <c r="HX152" s="219"/>
      <c r="HY152" s="219"/>
      <c r="HZ152" s="219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  <c r="IW152" s="4"/>
      <c r="IX152" s="4"/>
      <c r="IY152" s="4"/>
      <c r="IZ152" s="4"/>
      <c r="JA152" s="4"/>
      <c r="JB152" s="4"/>
      <c r="JC152" s="4"/>
      <c r="JD152" s="4"/>
      <c r="JE152" s="4"/>
    </row>
    <row r="153" spans="1:265" s="78" customFormat="1">
      <c r="A153" s="76"/>
      <c r="B153" s="76"/>
      <c r="C153" s="76"/>
      <c r="D153" s="76"/>
      <c r="E153" s="76"/>
      <c r="F153" s="76"/>
      <c r="H153" s="79"/>
      <c r="I153" s="66"/>
      <c r="J153" s="80"/>
      <c r="K153" s="82"/>
      <c r="L153" s="82"/>
      <c r="M153" s="66"/>
      <c r="N153" s="82"/>
      <c r="O153" s="82"/>
      <c r="P153" s="104"/>
      <c r="Q153" s="104"/>
      <c r="R153" s="104"/>
      <c r="S153" s="82"/>
      <c r="T153" s="82"/>
      <c r="U153" s="82"/>
      <c r="V153" s="66"/>
      <c r="W153" s="82"/>
      <c r="X153" s="82"/>
      <c r="Y153" s="183"/>
      <c r="Z153" s="82"/>
      <c r="AA153" s="181"/>
      <c r="AB153" s="82"/>
      <c r="AC153" s="82"/>
      <c r="AD153" s="82"/>
      <c r="AE153" s="82"/>
      <c r="AF153" s="82"/>
      <c r="AG153" s="83"/>
      <c r="AH153" s="83"/>
      <c r="AI153" s="219"/>
      <c r="AJ153" s="219"/>
      <c r="AK153" s="219"/>
      <c r="AL153" s="66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9"/>
      <c r="BD153" s="219"/>
      <c r="BE153" s="219"/>
      <c r="BF153" s="219"/>
      <c r="BG153" s="219"/>
      <c r="BH153" s="219"/>
      <c r="BI153" s="219"/>
      <c r="BJ153" s="219"/>
      <c r="BK153" s="219"/>
      <c r="BL153" s="219"/>
      <c r="BM153" s="219"/>
      <c r="BN153" s="219"/>
      <c r="BO153" s="219"/>
      <c r="BP153" s="219"/>
      <c r="BQ153" s="219"/>
      <c r="BR153" s="219"/>
      <c r="BS153" s="219"/>
      <c r="BT153" s="219"/>
      <c r="BU153" s="219"/>
      <c r="BV153" s="219"/>
      <c r="BW153" s="219"/>
      <c r="BX153" s="219"/>
      <c r="BY153" s="219"/>
      <c r="BZ153" s="219"/>
      <c r="CA153" s="219"/>
      <c r="CB153" s="219"/>
      <c r="CC153" s="219"/>
      <c r="CD153" s="219"/>
      <c r="CE153" s="219"/>
      <c r="CF153" s="219"/>
      <c r="CG153" s="219"/>
      <c r="CH153" s="219"/>
      <c r="CI153" s="219"/>
      <c r="CJ153" s="219"/>
      <c r="CK153" s="219"/>
      <c r="CL153" s="219"/>
      <c r="CM153" s="219"/>
      <c r="CN153" s="219"/>
      <c r="CO153" s="219"/>
      <c r="CP153" s="219"/>
      <c r="CQ153" s="219"/>
      <c r="CR153" s="219"/>
      <c r="CS153" s="219"/>
      <c r="CT153" s="219"/>
      <c r="CU153" s="219"/>
      <c r="CV153" s="219"/>
      <c r="CW153" s="219"/>
      <c r="CX153" s="219"/>
      <c r="CY153" s="219"/>
      <c r="CZ153" s="219"/>
      <c r="DA153" s="219"/>
      <c r="DB153" s="219"/>
      <c r="DC153" s="219"/>
      <c r="DD153" s="219"/>
      <c r="DE153" s="219"/>
      <c r="DF153" s="219"/>
      <c r="DG153" s="219"/>
      <c r="DH153" s="219"/>
      <c r="DI153" s="219"/>
      <c r="DJ153" s="219"/>
      <c r="DK153" s="219"/>
      <c r="DL153" s="219"/>
      <c r="DM153" s="219"/>
      <c r="DN153" s="219"/>
      <c r="DO153" s="219"/>
      <c r="DP153" s="219"/>
      <c r="DQ153" s="219"/>
      <c r="DR153" s="219"/>
      <c r="DS153" s="219"/>
      <c r="DT153" s="219"/>
      <c r="DU153" s="219"/>
      <c r="DV153" s="219"/>
      <c r="DW153" s="219"/>
      <c r="DX153" s="219"/>
      <c r="DY153" s="219"/>
      <c r="DZ153" s="219"/>
      <c r="EA153" s="219"/>
      <c r="EB153" s="219"/>
      <c r="EC153" s="219"/>
      <c r="ED153" s="219"/>
      <c r="EE153" s="219"/>
      <c r="EF153" s="219"/>
      <c r="EG153" s="219"/>
      <c r="EH153" s="219"/>
      <c r="EI153" s="219"/>
      <c r="EJ153" s="219"/>
      <c r="EK153" s="219"/>
      <c r="EL153" s="219"/>
      <c r="EM153" s="219"/>
      <c r="EN153" s="219"/>
      <c r="EO153" s="219"/>
      <c r="EP153" s="219"/>
      <c r="EQ153" s="219"/>
      <c r="ER153" s="219"/>
      <c r="ES153" s="219"/>
      <c r="ET153" s="219"/>
      <c r="EU153" s="219"/>
      <c r="EV153" s="219"/>
      <c r="EW153" s="219"/>
      <c r="EX153" s="219"/>
      <c r="EY153" s="219"/>
      <c r="EZ153" s="219"/>
      <c r="FA153" s="219"/>
      <c r="FB153" s="219"/>
      <c r="FC153" s="219"/>
      <c r="FD153" s="219"/>
      <c r="FE153" s="219"/>
      <c r="FF153" s="219"/>
      <c r="FG153" s="219"/>
      <c r="FH153" s="219"/>
      <c r="FI153" s="219"/>
      <c r="FJ153" s="219"/>
      <c r="FK153" s="219"/>
      <c r="FL153" s="219"/>
      <c r="FM153" s="219"/>
      <c r="FN153" s="219"/>
      <c r="FO153" s="219"/>
      <c r="FP153" s="219"/>
      <c r="FQ153" s="219"/>
      <c r="FR153" s="219"/>
      <c r="FS153" s="219"/>
      <c r="FT153" s="219"/>
      <c r="FU153" s="219"/>
      <c r="FV153" s="219"/>
      <c r="FW153" s="219"/>
      <c r="FX153" s="219"/>
      <c r="FY153" s="219"/>
      <c r="FZ153" s="219"/>
      <c r="GA153" s="219"/>
      <c r="GB153" s="219"/>
      <c r="GC153" s="219"/>
      <c r="GD153" s="219"/>
      <c r="GE153" s="219"/>
      <c r="GF153" s="219"/>
      <c r="GG153" s="219"/>
      <c r="GH153" s="219"/>
      <c r="GI153" s="219"/>
      <c r="GJ153" s="219"/>
      <c r="GK153" s="219"/>
      <c r="GL153" s="219"/>
      <c r="GM153" s="219"/>
      <c r="GN153" s="219"/>
      <c r="GO153" s="219"/>
      <c r="GP153" s="219"/>
      <c r="GQ153" s="219"/>
      <c r="GR153" s="219"/>
      <c r="GS153" s="219"/>
      <c r="GT153" s="219"/>
      <c r="GU153" s="219"/>
      <c r="GV153" s="219"/>
      <c r="GW153" s="219"/>
      <c r="GX153" s="219"/>
      <c r="GY153" s="219"/>
      <c r="GZ153" s="219"/>
      <c r="HA153" s="219"/>
      <c r="HB153" s="219"/>
      <c r="HC153" s="219"/>
      <c r="HD153" s="219"/>
      <c r="HE153" s="219"/>
      <c r="HF153" s="219"/>
      <c r="HG153" s="219"/>
      <c r="HH153" s="219"/>
      <c r="HI153" s="219"/>
      <c r="HJ153" s="219"/>
      <c r="HK153" s="219"/>
      <c r="HL153" s="219"/>
      <c r="HM153" s="219"/>
      <c r="HN153" s="219"/>
      <c r="HO153" s="219"/>
      <c r="HP153" s="219"/>
      <c r="HQ153" s="219"/>
      <c r="HR153" s="219"/>
      <c r="HS153" s="219"/>
      <c r="HT153" s="219"/>
      <c r="HU153" s="219"/>
      <c r="HV153" s="219"/>
      <c r="HW153" s="219"/>
      <c r="HX153" s="219"/>
      <c r="HY153" s="219"/>
      <c r="HZ153" s="219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  <c r="IW153" s="4"/>
      <c r="IX153" s="4"/>
      <c r="IY153" s="4"/>
      <c r="IZ153" s="4"/>
      <c r="JA153" s="4"/>
      <c r="JB153" s="4"/>
      <c r="JC153" s="4"/>
      <c r="JD153" s="4"/>
      <c r="JE153" s="4"/>
    </row>
    <row r="154" spans="1:265" s="78" customFormat="1">
      <c r="A154" s="76"/>
      <c r="B154" s="76"/>
      <c r="C154" s="76"/>
      <c r="D154" s="76"/>
      <c r="E154" s="76"/>
      <c r="F154" s="76"/>
      <c r="H154" s="79"/>
      <c r="I154" s="66"/>
      <c r="J154" s="80"/>
      <c r="K154" s="82"/>
      <c r="L154" s="82"/>
      <c r="M154" s="66"/>
      <c r="N154" s="82"/>
      <c r="O154" s="82"/>
      <c r="P154" s="104"/>
      <c r="Q154" s="104"/>
      <c r="R154" s="104"/>
      <c r="S154" s="82"/>
      <c r="T154" s="82"/>
      <c r="U154" s="82"/>
      <c r="V154" s="66"/>
      <c r="W154" s="82"/>
      <c r="X154" s="82"/>
      <c r="Y154" s="183"/>
      <c r="Z154" s="82"/>
      <c r="AA154" s="181"/>
      <c r="AB154" s="82"/>
      <c r="AC154" s="82"/>
      <c r="AD154" s="82"/>
      <c r="AE154" s="82"/>
      <c r="AF154" s="82"/>
      <c r="AG154" s="83"/>
      <c r="AH154" s="83"/>
      <c r="AI154" s="219"/>
      <c r="AJ154" s="219"/>
      <c r="AK154" s="219"/>
      <c r="AL154" s="66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9"/>
      <c r="BD154" s="219"/>
      <c r="BE154" s="219"/>
      <c r="BF154" s="219"/>
      <c r="BG154" s="219"/>
      <c r="BH154" s="219"/>
      <c r="BI154" s="219"/>
      <c r="BJ154" s="219"/>
      <c r="BK154" s="219"/>
      <c r="BL154" s="219"/>
      <c r="BM154" s="219"/>
      <c r="BN154" s="219"/>
      <c r="BO154" s="219"/>
      <c r="BP154" s="219"/>
      <c r="BQ154" s="219"/>
      <c r="BR154" s="219"/>
      <c r="BS154" s="219"/>
      <c r="BT154" s="219"/>
      <c r="BU154" s="219"/>
      <c r="BV154" s="219"/>
      <c r="BW154" s="219"/>
      <c r="BX154" s="219"/>
      <c r="BY154" s="219"/>
      <c r="BZ154" s="219"/>
      <c r="CA154" s="219"/>
      <c r="CB154" s="219"/>
      <c r="CC154" s="219"/>
      <c r="CD154" s="219"/>
      <c r="CE154" s="219"/>
      <c r="CF154" s="219"/>
      <c r="CG154" s="219"/>
      <c r="CH154" s="219"/>
      <c r="CI154" s="219"/>
      <c r="CJ154" s="219"/>
      <c r="CK154" s="219"/>
      <c r="CL154" s="219"/>
      <c r="CM154" s="219"/>
      <c r="CN154" s="219"/>
      <c r="CO154" s="219"/>
      <c r="CP154" s="219"/>
      <c r="CQ154" s="219"/>
      <c r="CR154" s="219"/>
      <c r="CS154" s="219"/>
      <c r="CT154" s="219"/>
      <c r="CU154" s="219"/>
      <c r="CV154" s="219"/>
      <c r="CW154" s="219"/>
      <c r="CX154" s="219"/>
      <c r="CY154" s="219"/>
      <c r="CZ154" s="219"/>
      <c r="DA154" s="219"/>
      <c r="DB154" s="219"/>
      <c r="DC154" s="219"/>
      <c r="DD154" s="219"/>
      <c r="DE154" s="219"/>
      <c r="DF154" s="219"/>
      <c r="DG154" s="219"/>
      <c r="DH154" s="219"/>
      <c r="DI154" s="219"/>
      <c r="DJ154" s="219"/>
      <c r="DK154" s="219"/>
      <c r="DL154" s="219"/>
      <c r="DM154" s="219"/>
      <c r="DN154" s="219"/>
      <c r="DO154" s="219"/>
      <c r="DP154" s="219"/>
      <c r="DQ154" s="219"/>
      <c r="DR154" s="219"/>
      <c r="DS154" s="219"/>
      <c r="DT154" s="219"/>
      <c r="DU154" s="219"/>
      <c r="DV154" s="219"/>
      <c r="DW154" s="219"/>
      <c r="DX154" s="219"/>
      <c r="DY154" s="219"/>
      <c r="DZ154" s="219"/>
      <c r="EA154" s="219"/>
      <c r="EB154" s="219"/>
      <c r="EC154" s="219"/>
      <c r="ED154" s="219"/>
      <c r="EE154" s="219"/>
      <c r="EF154" s="219"/>
      <c r="EG154" s="219"/>
      <c r="EH154" s="219"/>
      <c r="EI154" s="219"/>
      <c r="EJ154" s="219"/>
      <c r="EK154" s="219"/>
      <c r="EL154" s="219"/>
      <c r="EM154" s="219"/>
      <c r="EN154" s="219"/>
      <c r="EO154" s="219"/>
      <c r="EP154" s="219"/>
      <c r="EQ154" s="219"/>
      <c r="ER154" s="219"/>
      <c r="ES154" s="219"/>
      <c r="ET154" s="219"/>
      <c r="EU154" s="219"/>
      <c r="EV154" s="219"/>
      <c r="EW154" s="219"/>
      <c r="EX154" s="219"/>
      <c r="EY154" s="219"/>
      <c r="EZ154" s="219"/>
      <c r="FA154" s="219"/>
      <c r="FB154" s="219"/>
      <c r="FC154" s="219"/>
      <c r="FD154" s="219"/>
      <c r="FE154" s="219"/>
      <c r="FF154" s="219"/>
      <c r="FG154" s="219"/>
      <c r="FH154" s="219"/>
      <c r="FI154" s="219"/>
      <c r="FJ154" s="219"/>
      <c r="FK154" s="219"/>
      <c r="FL154" s="219"/>
      <c r="FM154" s="219"/>
      <c r="FN154" s="219"/>
      <c r="FO154" s="219"/>
      <c r="FP154" s="219"/>
      <c r="FQ154" s="219"/>
      <c r="FR154" s="219"/>
      <c r="FS154" s="219"/>
      <c r="FT154" s="219"/>
      <c r="FU154" s="219"/>
      <c r="FV154" s="219"/>
      <c r="FW154" s="219"/>
      <c r="FX154" s="219"/>
      <c r="FY154" s="219"/>
      <c r="FZ154" s="219"/>
      <c r="GA154" s="219"/>
      <c r="GB154" s="219"/>
      <c r="GC154" s="219"/>
      <c r="GD154" s="219"/>
      <c r="GE154" s="219"/>
      <c r="GF154" s="219"/>
      <c r="GG154" s="219"/>
      <c r="GH154" s="219"/>
      <c r="GI154" s="219"/>
      <c r="GJ154" s="219"/>
      <c r="GK154" s="219"/>
      <c r="GL154" s="219"/>
      <c r="GM154" s="219"/>
      <c r="GN154" s="219"/>
      <c r="GO154" s="219"/>
      <c r="GP154" s="219"/>
      <c r="GQ154" s="219"/>
      <c r="GR154" s="219"/>
      <c r="GS154" s="219"/>
      <c r="GT154" s="219"/>
      <c r="GU154" s="219"/>
      <c r="GV154" s="219"/>
      <c r="GW154" s="219"/>
      <c r="GX154" s="219"/>
      <c r="GY154" s="219"/>
      <c r="GZ154" s="219"/>
      <c r="HA154" s="219"/>
      <c r="HB154" s="219"/>
      <c r="HC154" s="219"/>
      <c r="HD154" s="219"/>
      <c r="HE154" s="219"/>
      <c r="HF154" s="219"/>
      <c r="HG154" s="219"/>
      <c r="HH154" s="219"/>
      <c r="HI154" s="219"/>
      <c r="HJ154" s="219"/>
      <c r="HK154" s="219"/>
      <c r="HL154" s="219"/>
      <c r="HM154" s="219"/>
      <c r="HN154" s="219"/>
      <c r="HO154" s="219"/>
      <c r="HP154" s="219"/>
      <c r="HQ154" s="219"/>
      <c r="HR154" s="219"/>
      <c r="HS154" s="219"/>
      <c r="HT154" s="219"/>
      <c r="HU154" s="219"/>
      <c r="HV154" s="219"/>
      <c r="HW154" s="219"/>
      <c r="HX154" s="219"/>
      <c r="HY154" s="219"/>
      <c r="HZ154" s="219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  <c r="IW154" s="4"/>
      <c r="IX154" s="4"/>
      <c r="IY154" s="4"/>
      <c r="IZ154" s="4"/>
      <c r="JA154" s="4"/>
      <c r="JB154" s="4"/>
      <c r="JC154" s="4"/>
      <c r="JD154" s="4"/>
      <c r="JE154" s="4"/>
    </row>
    <row r="155" spans="1:265" s="78" customFormat="1">
      <c r="A155" s="76"/>
      <c r="B155" s="76"/>
      <c r="C155" s="76"/>
      <c r="D155" s="76"/>
      <c r="E155" s="76"/>
      <c r="F155" s="76"/>
      <c r="H155" s="79"/>
      <c r="I155" s="66"/>
      <c r="J155" s="80"/>
      <c r="K155" s="82"/>
      <c r="L155" s="82"/>
      <c r="M155" s="66"/>
      <c r="N155" s="82"/>
      <c r="O155" s="82"/>
      <c r="P155" s="104"/>
      <c r="Q155" s="104"/>
      <c r="R155" s="104"/>
      <c r="S155" s="82"/>
      <c r="T155" s="82"/>
      <c r="U155" s="82"/>
      <c r="V155" s="66"/>
      <c r="W155" s="82"/>
      <c r="X155" s="82"/>
      <c r="Y155" s="183"/>
      <c r="Z155" s="82"/>
      <c r="AA155" s="181"/>
      <c r="AB155" s="82"/>
      <c r="AC155" s="82"/>
      <c r="AD155" s="82"/>
      <c r="AE155" s="82"/>
      <c r="AF155" s="82"/>
      <c r="AG155" s="83"/>
      <c r="AH155" s="83"/>
      <c r="AI155" s="219"/>
      <c r="AJ155" s="219"/>
      <c r="AK155" s="219"/>
      <c r="AL155" s="66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9"/>
      <c r="BD155" s="219"/>
      <c r="BE155" s="219"/>
      <c r="BF155" s="219"/>
      <c r="BG155" s="219"/>
      <c r="BH155" s="219"/>
      <c r="BI155" s="219"/>
      <c r="BJ155" s="219"/>
      <c r="BK155" s="219"/>
      <c r="BL155" s="219"/>
      <c r="BM155" s="219"/>
      <c r="BN155" s="219"/>
      <c r="BO155" s="219"/>
      <c r="BP155" s="219"/>
      <c r="BQ155" s="219"/>
      <c r="BR155" s="219"/>
      <c r="BS155" s="219"/>
      <c r="BT155" s="219"/>
      <c r="BU155" s="219"/>
      <c r="BV155" s="219"/>
      <c r="BW155" s="219"/>
      <c r="BX155" s="219"/>
      <c r="BY155" s="219"/>
      <c r="BZ155" s="219"/>
      <c r="CA155" s="219"/>
      <c r="CB155" s="219"/>
      <c r="CC155" s="219"/>
      <c r="CD155" s="219"/>
      <c r="CE155" s="219"/>
      <c r="CF155" s="219"/>
      <c r="CG155" s="219"/>
      <c r="CH155" s="219"/>
      <c r="CI155" s="219"/>
      <c r="CJ155" s="219"/>
      <c r="CK155" s="219"/>
      <c r="CL155" s="219"/>
      <c r="CM155" s="219"/>
      <c r="CN155" s="219"/>
      <c r="CO155" s="219"/>
      <c r="CP155" s="219"/>
      <c r="CQ155" s="219"/>
      <c r="CR155" s="219"/>
      <c r="CS155" s="219"/>
      <c r="CT155" s="219"/>
      <c r="CU155" s="219"/>
      <c r="CV155" s="219"/>
      <c r="CW155" s="219"/>
      <c r="CX155" s="219"/>
      <c r="CY155" s="219"/>
      <c r="CZ155" s="219"/>
      <c r="DA155" s="219"/>
      <c r="DB155" s="219"/>
      <c r="DC155" s="219"/>
      <c r="DD155" s="219"/>
      <c r="DE155" s="219"/>
      <c r="DF155" s="219"/>
      <c r="DG155" s="219"/>
      <c r="DH155" s="219"/>
      <c r="DI155" s="219"/>
      <c r="DJ155" s="219"/>
      <c r="DK155" s="219"/>
      <c r="DL155" s="219"/>
      <c r="DM155" s="219"/>
      <c r="DN155" s="219"/>
      <c r="DO155" s="219"/>
      <c r="DP155" s="219"/>
      <c r="DQ155" s="219"/>
      <c r="DR155" s="219"/>
      <c r="DS155" s="219"/>
      <c r="DT155" s="219"/>
      <c r="DU155" s="219"/>
      <c r="DV155" s="219"/>
      <c r="DW155" s="219"/>
      <c r="DX155" s="219"/>
      <c r="DY155" s="219"/>
      <c r="DZ155" s="219"/>
      <c r="EA155" s="219"/>
      <c r="EB155" s="219"/>
      <c r="EC155" s="219"/>
      <c r="ED155" s="219"/>
      <c r="EE155" s="219"/>
      <c r="EF155" s="219"/>
      <c r="EG155" s="219"/>
      <c r="EH155" s="219"/>
      <c r="EI155" s="219"/>
      <c r="EJ155" s="219"/>
      <c r="EK155" s="219"/>
      <c r="EL155" s="219"/>
      <c r="EM155" s="219"/>
      <c r="EN155" s="219"/>
      <c r="EO155" s="219"/>
      <c r="EP155" s="219"/>
      <c r="EQ155" s="219"/>
      <c r="ER155" s="219"/>
      <c r="ES155" s="219"/>
      <c r="ET155" s="219"/>
      <c r="EU155" s="219"/>
      <c r="EV155" s="219"/>
      <c r="EW155" s="219"/>
      <c r="EX155" s="219"/>
      <c r="EY155" s="219"/>
      <c r="EZ155" s="219"/>
      <c r="FA155" s="219"/>
      <c r="FB155" s="219"/>
      <c r="FC155" s="219"/>
      <c r="FD155" s="219"/>
      <c r="FE155" s="219"/>
      <c r="FF155" s="219"/>
      <c r="FG155" s="219"/>
      <c r="FH155" s="219"/>
      <c r="FI155" s="219"/>
      <c r="FJ155" s="219"/>
      <c r="FK155" s="219"/>
      <c r="FL155" s="219"/>
      <c r="FM155" s="219"/>
      <c r="FN155" s="219"/>
      <c r="FO155" s="219"/>
      <c r="FP155" s="219"/>
      <c r="FQ155" s="219"/>
      <c r="FR155" s="219"/>
      <c r="FS155" s="219"/>
      <c r="FT155" s="219"/>
      <c r="FU155" s="219"/>
      <c r="FV155" s="219"/>
      <c r="FW155" s="219"/>
      <c r="FX155" s="219"/>
      <c r="FY155" s="219"/>
      <c r="FZ155" s="219"/>
      <c r="GA155" s="219"/>
      <c r="GB155" s="219"/>
      <c r="GC155" s="219"/>
      <c r="GD155" s="219"/>
      <c r="GE155" s="219"/>
      <c r="GF155" s="219"/>
      <c r="GG155" s="219"/>
      <c r="GH155" s="219"/>
      <c r="GI155" s="219"/>
      <c r="GJ155" s="219"/>
      <c r="GK155" s="219"/>
      <c r="GL155" s="219"/>
      <c r="GM155" s="219"/>
      <c r="GN155" s="219"/>
      <c r="GO155" s="219"/>
      <c r="GP155" s="219"/>
      <c r="GQ155" s="219"/>
      <c r="GR155" s="219"/>
      <c r="GS155" s="219"/>
      <c r="GT155" s="219"/>
      <c r="GU155" s="219"/>
      <c r="GV155" s="219"/>
      <c r="GW155" s="219"/>
      <c r="GX155" s="219"/>
      <c r="GY155" s="219"/>
      <c r="GZ155" s="219"/>
      <c r="HA155" s="219"/>
      <c r="HB155" s="219"/>
      <c r="HC155" s="219"/>
      <c r="HD155" s="219"/>
      <c r="HE155" s="219"/>
      <c r="HF155" s="219"/>
      <c r="HG155" s="219"/>
      <c r="HH155" s="219"/>
      <c r="HI155" s="219"/>
      <c r="HJ155" s="219"/>
      <c r="HK155" s="219"/>
      <c r="HL155" s="219"/>
      <c r="HM155" s="219"/>
      <c r="HN155" s="219"/>
      <c r="HO155" s="219"/>
      <c r="HP155" s="219"/>
      <c r="HQ155" s="219"/>
      <c r="HR155" s="219"/>
      <c r="HS155" s="219"/>
      <c r="HT155" s="219"/>
      <c r="HU155" s="219"/>
      <c r="HV155" s="219"/>
      <c r="HW155" s="219"/>
      <c r="HX155" s="219"/>
      <c r="HY155" s="219"/>
      <c r="HZ155" s="219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  <c r="IW155" s="4"/>
      <c r="IX155" s="4"/>
      <c r="IY155" s="4"/>
      <c r="IZ155" s="4"/>
      <c r="JA155" s="4"/>
      <c r="JB155" s="4"/>
      <c r="JC155" s="4"/>
      <c r="JD155" s="4"/>
      <c r="JE155" s="4"/>
    </row>
    <row r="156" spans="1:265" s="78" customFormat="1">
      <c r="A156" s="76"/>
      <c r="B156" s="76"/>
      <c r="C156" s="76"/>
      <c r="D156" s="76"/>
      <c r="E156" s="76"/>
      <c r="F156" s="76"/>
      <c r="H156" s="79"/>
      <c r="I156" s="66"/>
      <c r="J156" s="80"/>
      <c r="K156" s="82"/>
      <c r="L156" s="82"/>
      <c r="M156" s="66"/>
      <c r="N156" s="82"/>
      <c r="O156" s="82"/>
      <c r="P156" s="104"/>
      <c r="Q156" s="104"/>
      <c r="R156" s="104"/>
      <c r="S156" s="82"/>
      <c r="T156" s="82"/>
      <c r="U156" s="82"/>
      <c r="V156" s="66"/>
      <c r="W156" s="82"/>
      <c r="X156" s="82"/>
      <c r="Y156" s="183"/>
      <c r="Z156" s="82"/>
      <c r="AA156" s="181"/>
      <c r="AB156" s="82"/>
      <c r="AC156" s="82"/>
      <c r="AD156" s="82"/>
      <c r="AE156" s="82"/>
      <c r="AF156" s="82"/>
      <c r="AG156" s="83"/>
      <c r="AH156" s="83"/>
      <c r="AI156" s="219"/>
      <c r="AJ156" s="219"/>
      <c r="AK156" s="219"/>
      <c r="AL156" s="66"/>
      <c r="AM156" s="219"/>
      <c r="AN156" s="219"/>
      <c r="AO156" s="219"/>
      <c r="AP156" s="219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9"/>
      <c r="BD156" s="219"/>
      <c r="BE156" s="219"/>
      <c r="BF156" s="219"/>
      <c r="BG156" s="219"/>
      <c r="BH156" s="219"/>
      <c r="BI156" s="219"/>
      <c r="BJ156" s="219"/>
      <c r="BK156" s="219"/>
      <c r="BL156" s="219"/>
      <c r="BM156" s="219"/>
      <c r="BN156" s="219"/>
      <c r="BO156" s="219"/>
      <c r="BP156" s="219"/>
      <c r="BQ156" s="219"/>
      <c r="BR156" s="219"/>
      <c r="BS156" s="219"/>
      <c r="BT156" s="219"/>
      <c r="BU156" s="219"/>
      <c r="BV156" s="219"/>
      <c r="BW156" s="219"/>
      <c r="BX156" s="219"/>
      <c r="BY156" s="219"/>
      <c r="BZ156" s="219"/>
      <c r="CA156" s="219"/>
      <c r="CB156" s="219"/>
      <c r="CC156" s="219"/>
      <c r="CD156" s="219"/>
      <c r="CE156" s="219"/>
      <c r="CF156" s="219"/>
      <c r="CG156" s="219"/>
      <c r="CH156" s="219"/>
      <c r="CI156" s="219"/>
      <c r="CJ156" s="219"/>
      <c r="CK156" s="219"/>
      <c r="CL156" s="219"/>
      <c r="CM156" s="219"/>
      <c r="CN156" s="219"/>
      <c r="CO156" s="219"/>
      <c r="CP156" s="219"/>
      <c r="CQ156" s="219"/>
      <c r="CR156" s="219"/>
      <c r="CS156" s="219"/>
      <c r="CT156" s="219"/>
      <c r="CU156" s="219"/>
      <c r="CV156" s="219"/>
      <c r="CW156" s="219"/>
      <c r="CX156" s="219"/>
      <c r="CY156" s="219"/>
      <c r="CZ156" s="219"/>
      <c r="DA156" s="219"/>
      <c r="DB156" s="219"/>
      <c r="DC156" s="219"/>
      <c r="DD156" s="219"/>
      <c r="DE156" s="219"/>
      <c r="DF156" s="219"/>
      <c r="DG156" s="219"/>
      <c r="DH156" s="219"/>
      <c r="DI156" s="219"/>
      <c r="DJ156" s="219"/>
      <c r="DK156" s="219"/>
      <c r="DL156" s="219"/>
      <c r="DM156" s="219"/>
      <c r="DN156" s="219"/>
      <c r="DO156" s="219"/>
      <c r="DP156" s="219"/>
      <c r="DQ156" s="219"/>
      <c r="DR156" s="219"/>
      <c r="DS156" s="219"/>
      <c r="DT156" s="219"/>
      <c r="DU156" s="219"/>
      <c r="DV156" s="219"/>
      <c r="DW156" s="219"/>
      <c r="DX156" s="219"/>
      <c r="DY156" s="219"/>
      <c r="DZ156" s="219"/>
      <c r="EA156" s="219"/>
      <c r="EB156" s="219"/>
      <c r="EC156" s="219"/>
      <c r="ED156" s="219"/>
      <c r="EE156" s="219"/>
      <c r="EF156" s="219"/>
      <c r="EG156" s="219"/>
      <c r="EH156" s="219"/>
      <c r="EI156" s="219"/>
      <c r="EJ156" s="219"/>
      <c r="EK156" s="219"/>
      <c r="EL156" s="219"/>
      <c r="EM156" s="219"/>
      <c r="EN156" s="219"/>
      <c r="EO156" s="219"/>
      <c r="EP156" s="219"/>
      <c r="EQ156" s="219"/>
      <c r="ER156" s="219"/>
      <c r="ES156" s="219"/>
      <c r="ET156" s="219"/>
      <c r="EU156" s="219"/>
      <c r="EV156" s="219"/>
      <c r="EW156" s="219"/>
      <c r="EX156" s="219"/>
      <c r="EY156" s="219"/>
      <c r="EZ156" s="219"/>
      <c r="FA156" s="219"/>
      <c r="FB156" s="219"/>
      <c r="FC156" s="219"/>
      <c r="FD156" s="219"/>
      <c r="FE156" s="219"/>
      <c r="FF156" s="219"/>
      <c r="FG156" s="219"/>
      <c r="FH156" s="219"/>
      <c r="FI156" s="219"/>
      <c r="FJ156" s="219"/>
      <c r="FK156" s="219"/>
      <c r="FL156" s="219"/>
      <c r="FM156" s="219"/>
      <c r="FN156" s="219"/>
      <c r="FO156" s="219"/>
      <c r="FP156" s="219"/>
      <c r="FQ156" s="219"/>
      <c r="FR156" s="219"/>
      <c r="FS156" s="219"/>
      <c r="FT156" s="219"/>
      <c r="FU156" s="219"/>
      <c r="FV156" s="219"/>
      <c r="FW156" s="219"/>
      <c r="FX156" s="219"/>
      <c r="FY156" s="219"/>
      <c r="FZ156" s="219"/>
      <c r="GA156" s="219"/>
      <c r="GB156" s="219"/>
      <c r="GC156" s="219"/>
      <c r="GD156" s="219"/>
      <c r="GE156" s="219"/>
      <c r="GF156" s="219"/>
      <c r="GG156" s="219"/>
      <c r="GH156" s="219"/>
      <c r="GI156" s="219"/>
      <c r="GJ156" s="219"/>
      <c r="GK156" s="219"/>
      <c r="GL156" s="219"/>
      <c r="GM156" s="219"/>
      <c r="GN156" s="219"/>
      <c r="GO156" s="219"/>
      <c r="GP156" s="219"/>
      <c r="GQ156" s="219"/>
      <c r="GR156" s="219"/>
      <c r="GS156" s="219"/>
      <c r="GT156" s="219"/>
      <c r="GU156" s="219"/>
      <c r="GV156" s="219"/>
      <c r="GW156" s="219"/>
      <c r="GX156" s="219"/>
      <c r="GY156" s="219"/>
      <c r="GZ156" s="219"/>
      <c r="HA156" s="219"/>
      <c r="HB156" s="219"/>
      <c r="HC156" s="219"/>
      <c r="HD156" s="219"/>
      <c r="HE156" s="219"/>
      <c r="HF156" s="219"/>
      <c r="HG156" s="219"/>
      <c r="HH156" s="219"/>
      <c r="HI156" s="219"/>
      <c r="HJ156" s="219"/>
      <c r="HK156" s="219"/>
      <c r="HL156" s="219"/>
      <c r="HM156" s="219"/>
      <c r="HN156" s="219"/>
      <c r="HO156" s="219"/>
      <c r="HP156" s="219"/>
      <c r="HQ156" s="219"/>
      <c r="HR156" s="219"/>
      <c r="HS156" s="219"/>
      <c r="HT156" s="219"/>
      <c r="HU156" s="219"/>
      <c r="HV156" s="219"/>
      <c r="HW156" s="219"/>
      <c r="HX156" s="219"/>
      <c r="HY156" s="219"/>
      <c r="HZ156" s="219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  <c r="IW156" s="4"/>
      <c r="IX156" s="4"/>
      <c r="IY156" s="4"/>
      <c r="IZ156" s="4"/>
      <c r="JA156" s="4"/>
      <c r="JB156" s="4"/>
      <c r="JC156" s="4"/>
      <c r="JD156" s="4"/>
      <c r="JE156" s="4"/>
    </row>
    <row r="157" spans="1:265" s="78" customFormat="1">
      <c r="A157" s="76"/>
      <c r="B157" s="76"/>
      <c r="C157" s="76"/>
      <c r="D157" s="76"/>
      <c r="E157" s="76"/>
      <c r="F157" s="76"/>
      <c r="H157" s="79"/>
      <c r="I157" s="66"/>
      <c r="J157" s="80"/>
      <c r="K157" s="82"/>
      <c r="L157" s="82"/>
      <c r="M157" s="66"/>
      <c r="N157" s="82"/>
      <c r="O157" s="82"/>
      <c r="P157" s="104"/>
      <c r="Q157" s="104"/>
      <c r="R157" s="104"/>
      <c r="S157" s="82"/>
      <c r="T157" s="82"/>
      <c r="U157" s="82"/>
      <c r="V157" s="66"/>
      <c r="W157" s="82"/>
      <c r="X157" s="82"/>
      <c r="Y157" s="183"/>
      <c r="Z157" s="82"/>
      <c r="AA157" s="181"/>
      <c r="AB157" s="82"/>
      <c r="AC157" s="82"/>
      <c r="AD157" s="82"/>
      <c r="AE157" s="82"/>
      <c r="AF157" s="82"/>
      <c r="AG157" s="83"/>
      <c r="AH157" s="83"/>
      <c r="AI157" s="219"/>
      <c r="AJ157" s="219"/>
      <c r="AK157" s="219"/>
      <c r="AL157" s="66"/>
      <c r="AM157" s="219"/>
      <c r="AN157" s="219"/>
      <c r="AO157" s="219"/>
      <c r="AP157" s="219"/>
      <c r="AQ157" s="219"/>
      <c r="AR157" s="219"/>
      <c r="AS157" s="219"/>
      <c r="AT157" s="219"/>
      <c r="AU157" s="219"/>
      <c r="AV157" s="219"/>
      <c r="AW157" s="219"/>
      <c r="AX157" s="219"/>
      <c r="AY157" s="219"/>
      <c r="AZ157" s="219"/>
      <c r="BA157" s="219"/>
      <c r="BB157" s="219"/>
      <c r="BC157" s="219"/>
      <c r="BD157" s="219"/>
      <c r="BE157" s="219"/>
      <c r="BF157" s="219"/>
      <c r="BG157" s="219"/>
      <c r="BH157" s="219"/>
      <c r="BI157" s="219"/>
      <c r="BJ157" s="219"/>
      <c r="BK157" s="219"/>
      <c r="BL157" s="219"/>
      <c r="BM157" s="219"/>
      <c r="BN157" s="219"/>
      <c r="BO157" s="219"/>
      <c r="BP157" s="219"/>
      <c r="BQ157" s="219"/>
      <c r="BR157" s="219"/>
      <c r="BS157" s="219"/>
      <c r="BT157" s="219"/>
      <c r="BU157" s="219"/>
      <c r="BV157" s="219"/>
      <c r="BW157" s="219"/>
      <c r="BX157" s="219"/>
      <c r="BY157" s="219"/>
      <c r="BZ157" s="219"/>
      <c r="CA157" s="219"/>
      <c r="CB157" s="219"/>
      <c r="CC157" s="219"/>
      <c r="CD157" s="219"/>
      <c r="CE157" s="219"/>
      <c r="CF157" s="219"/>
      <c r="CG157" s="219"/>
      <c r="CH157" s="219"/>
      <c r="CI157" s="219"/>
      <c r="CJ157" s="219"/>
      <c r="CK157" s="219"/>
      <c r="CL157" s="219"/>
      <c r="CM157" s="219"/>
      <c r="CN157" s="219"/>
      <c r="CO157" s="219"/>
      <c r="CP157" s="219"/>
      <c r="CQ157" s="219"/>
      <c r="CR157" s="219"/>
      <c r="CS157" s="219"/>
      <c r="CT157" s="219"/>
      <c r="CU157" s="219"/>
      <c r="CV157" s="219"/>
      <c r="CW157" s="219"/>
      <c r="CX157" s="219"/>
      <c r="CY157" s="219"/>
      <c r="CZ157" s="219"/>
      <c r="DA157" s="219"/>
      <c r="DB157" s="219"/>
      <c r="DC157" s="219"/>
      <c r="DD157" s="219"/>
      <c r="DE157" s="219"/>
      <c r="DF157" s="219"/>
      <c r="DG157" s="219"/>
      <c r="DH157" s="219"/>
      <c r="DI157" s="219"/>
      <c r="DJ157" s="219"/>
      <c r="DK157" s="219"/>
      <c r="DL157" s="219"/>
      <c r="DM157" s="219"/>
      <c r="DN157" s="219"/>
      <c r="DO157" s="219"/>
      <c r="DP157" s="219"/>
      <c r="DQ157" s="219"/>
      <c r="DR157" s="219"/>
      <c r="DS157" s="219"/>
      <c r="DT157" s="219"/>
      <c r="DU157" s="219"/>
      <c r="DV157" s="219"/>
      <c r="DW157" s="219"/>
      <c r="DX157" s="219"/>
      <c r="DY157" s="219"/>
      <c r="DZ157" s="219"/>
      <c r="EA157" s="219"/>
      <c r="EB157" s="219"/>
      <c r="EC157" s="219"/>
      <c r="ED157" s="219"/>
      <c r="EE157" s="219"/>
      <c r="EF157" s="219"/>
      <c r="EG157" s="219"/>
      <c r="EH157" s="219"/>
      <c r="EI157" s="219"/>
      <c r="EJ157" s="219"/>
      <c r="EK157" s="219"/>
      <c r="EL157" s="219"/>
      <c r="EM157" s="219"/>
      <c r="EN157" s="219"/>
      <c r="EO157" s="219"/>
      <c r="EP157" s="219"/>
      <c r="EQ157" s="219"/>
      <c r="ER157" s="219"/>
      <c r="ES157" s="219"/>
      <c r="ET157" s="219"/>
      <c r="EU157" s="219"/>
      <c r="EV157" s="219"/>
      <c r="EW157" s="219"/>
      <c r="EX157" s="219"/>
      <c r="EY157" s="219"/>
      <c r="EZ157" s="219"/>
      <c r="FA157" s="219"/>
      <c r="FB157" s="219"/>
      <c r="FC157" s="219"/>
      <c r="FD157" s="219"/>
      <c r="FE157" s="219"/>
      <c r="FF157" s="219"/>
      <c r="FG157" s="219"/>
      <c r="FH157" s="219"/>
      <c r="FI157" s="219"/>
      <c r="FJ157" s="219"/>
      <c r="FK157" s="219"/>
      <c r="FL157" s="219"/>
      <c r="FM157" s="219"/>
      <c r="FN157" s="219"/>
      <c r="FO157" s="219"/>
      <c r="FP157" s="219"/>
      <c r="FQ157" s="219"/>
      <c r="FR157" s="219"/>
      <c r="FS157" s="219"/>
      <c r="FT157" s="219"/>
      <c r="FU157" s="219"/>
      <c r="FV157" s="219"/>
      <c r="FW157" s="219"/>
      <c r="FX157" s="219"/>
      <c r="FY157" s="219"/>
      <c r="FZ157" s="219"/>
      <c r="GA157" s="219"/>
      <c r="GB157" s="219"/>
      <c r="GC157" s="219"/>
      <c r="GD157" s="219"/>
      <c r="GE157" s="219"/>
      <c r="GF157" s="219"/>
      <c r="GG157" s="219"/>
      <c r="GH157" s="219"/>
      <c r="GI157" s="219"/>
      <c r="GJ157" s="219"/>
      <c r="GK157" s="219"/>
      <c r="GL157" s="219"/>
      <c r="GM157" s="219"/>
      <c r="GN157" s="219"/>
      <c r="GO157" s="219"/>
      <c r="GP157" s="219"/>
      <c r="GQ157" s="219"/>
      <c r="GR157" s="219"/>
      <c r="GS157" s="219"/>
      <c r="GT157" s="219"/>
      <c r="GU157" s="219"/>
      <c r="GV157" s="219"/>
      <c r="GW157" s="219"/>
      <c r="GX157" s="219"/>
      <c r="GY157" s="219"/>
      <c r="GZ157" s="219"/>
      <c r="HA157" s="219"/>
      <c r="HB157" s="219"/>
      <c r="HC157" s="219"/>
      <c r="HD157" s="219"/>
      <c r="HE157" s="219"/>
      <c r="HF157" s="219"/>
      <c r="HG157" s="219"/>
      <c r="HH157" s="219"/>
      <c r="HI157" s="219"/>
      <c r="HJ157" s="219"/>
      <c r="HK157" s="219"/>
      <c r="HL157" s="219"/>
      <c r="HM157" s="219"/>
      <c r="HN157" s="219"/>
      <c r="HO157" s="219"/>
      <c r="HP157" s="219"/>
      <c r="HQ157" s="219"/>
      <c r="HR157" s="219"/>
      <c r="HS157" s="219"/>
      <c r="HT157" s="219"/>
      <c r="HU157" s="219"/>
      <c r="HV157" s="219"/>
      <c r="HW157" s="219"/>
      <c r="HX157" s="219"/>
      <c r="HY157" s="219"/>
      <c r="HZ157" s="219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  <c r="IW157" s="4"/>
      <c r="IX157" s="4"/>
      <c r="IY157" s="4"/>
      <c r="IZ157" s="4"/>
      <c r="JA157" s="4"/>
      <c r="JB157" s="4"/>
      <c r="JC157" s="4"/>
      <c r="JD157" s="4"/>
      <c r="JE157" s="4"/>
    </row>
    <row r="158" spans="1:265" s="78" customFormat="1">
      <c r="A158" s="76"/>
      <c r="B158" s="76"/>
      <c r="C158" s="76"/>
      <c r="D158" s="76"/>
      <c r="E158" s="76"/>
      <c r="F158" s="76"/>
      <c r="H158" s="79"/>
      <c r="I158" s="66"/>
      <c r="J158" s="80"/>
      <c r="K158" s="82"/>
      <c r="L158" s="82"/>
      <c r="M158" s="66"/>
      <c r="N158" s="82"/>
      <c r="O158" s="82"/>
      <c r="P158" s="104"/>
      <c r="Q158" s="104"/>
      <c r="R158" s="104"/>
      <c r="S158" s="82"/>
      <c r="T158" s="82"/>
      <c r="U158" s="82"/>
      <c r="V158" s="66"/>
      <c r="W158" s="82"/>
      <c r="X158" s="82"/>
      <c r="Y158" s="183"/>
      <c r="Z158" s="82"/>
      <c r="AA158" s="181"/>
      <c r="AB158" s="82"/>
      <c r="AC158" s="82"/>
      <c r="AD158" s="82"/>
      <c r="AE158" s="82"/>
      <c r="AF158" s="82"/>
      <c r="AG158" s="83"/>
      <c r="AH158" s="83"/>
      <c r="AI158" s="219"/>
      <c r="AJ158" s="219"/>
      <c r="AK158" s="219"/>
      <c r="AL158" s="66"/>
      <c r="AM158" s="219"/>
      <c r="AN158" s="219"/>
      <c r="AO158" s="219"/>
      <c r="AP158" s="219"/>
      <c r="AQ158" s="219"/>
      <c r="AR158" s="219"/>
      <c r="AS158" s="219"/>
      <c r="AT158" s="219"/>
      <c r="AU158" s="219"/>
      <c r="AV158" s="219"/>
      <c r="AW158" s="219"/>
      <c r="AX158" s="219"/>
      <c r="AY158" s="219"/>
      <c r="AZ158" s="219"/>
      <c r="BA158" s="219"/>
      <c r="BB158" s="219"/>
      <c r="BC158" s="219"/>
      <c r="BD158" s="219"/>
      <c r="BE158" s="219"/>
      <c r="BF158" s="219"/>
      <c r="BG158" s="219"/>
      <c r="BH158" s="219"/>
      <c r="BI158" s="219"/>
      <c r="BJ158" s="219"/>
      <c r="BK158" s="219"/>
      <c r="BL158" s="219"/>
      <c r="BM158" s="219"/>
      <c r="BN158" s="219"/>
      <c r="BO158" s="219"/>
      <c r="BP158" s="219"/>
      <c r="BQ158" s="219"/>
      <c r="BR158" s="219"/>
      <c r="BS158" s="219"/>
      <c r="BT158" s="219"/>
      <c r="BU158" s="219"/>
      <c r="BV158" s="219"/>
      <c r="BW158" s="219"/>
      <c r="BX158" s="219"/>
      <c r="BY158" s="219"/>
      <c r="BZ158" s="219"/>
      <c r="CA158" s="219"/>
      <c r="CB158" s="219"/>
      <c r="CC158" s="219"/>
      <c r="CD158" s="219"/>
      <c r="CE158" s="219"/>
      <c r="CF158" s="219"/>
      <c r="CG158" s="219"/>
      <c r="CH158" s="219"/>
      <c r="CI158" s="219"/>
      <c r="CJ158" s="219"/>
      <c r="CK158" s="219"/>
      <c r="CL158" s="219"/>
      <c r="CM158" s="219"/>
      <c r="CN158" s="219"/>
      <c r="CO158" s="219"/>
      <c r="CP158" s="219"/>
      <c r="CQ158" s="219"/>
      <c r="CR158" s="219"/>
      <c r="CS158" s="219"/>
      <c r="CT158" s="219"/>
      <c r="CU158" s="219"/>
      <c r="CV158" s="219"/>
      <c r="CW158" s="219"/>
      <c r="CX158" s="219"/>
      <c r="CY158" s="219"/>
      <c r="CZ158" s="219"/>
      <c r="DA158" s="219"/>
      <c r="DB158" s="219"/>
      <c r="DC158" s="219"/>
      <c r="DD158" s="219"/>
      <c r="DE158" s="219"/>
      <c r="DF158" s="219"/>
      <c r="DG158" s="219"/>
      <c r="DH158" s="219"/>
      <c r="DI158" s="219"/>
      <c r="DJ158" s="219"/>
      <c r="DK158" s="219"/>
      <c r="DL158" s="219"/>
      <c r="DM158" s="219"/>
      <c r="DN158" s="219"/>
      <c r="DO158" s="219"/>
      <c r="DP158" s="219"/>
      <c r="DQ158" s="219"/>
      <c r="DR158" s="219"/>
      <c r="DS158" s="219"/>
      <c r="DT158" s="219"/>
      <c r="DU158" s="219"/>
      <c r="DV158" s="219"/>
      <c r="DW158" s="219"/>
      <c r="DX158" s="219"/>
      <c r="DY158" s="219"/>
      <c r="DZ158" s="219"/>
      <c r="EA158" s="219"/>
      <c r="EB158" s="219"/>
      <c r="EC158" s="219"/>
      <c r="ED158" s="219"/>
      <c r="EE158" s="219"/>
      <c r="EF158" s="219"/>
      <c r="EG158" s="219"/>
      <c r="EH158" s="219"/>
      <c r="EI158" s="219"/>
      <c r="EJ158" s="219"/>
      <c r="EK158" s="219"/>
      <c r="EL158" s="219"/>
      <c r="EM158" s="219"/>
      <c r="EN158" s="219"/>
      <c r="EO158" s="219"/>
      <c r="EP158" s="219"/>
      <c r="EQ158" s="219"/>
      <c r="ER158" s="219"/>
      <c r="ES158" s="219"/>
      <c r="ET158" s="219"/>
      <c r="EU158" s="219"/>
      <c r="EV158" s="219"/>
      <c r="EW158" s="219"/>
      <c r="EX158" s="219"/>
      <c r="EY158" s="219"/>
      <c r="EZ158" s="219"/>
      <c r="FA158" s="219"/>
      <c r="FB158" s="219"/>
      <c r="FC158" s="219"/>
      <c r="FD158" s="219"/>
      <c r="FE158" s="219"/>
      <c r="FF158" s="219"/>
      <c r="FG158" s="219"/>
      <c r="FH158" s="219"/>
      <c r="FI158" s="219"/>
      <c r="FJ158" s="219"/>
      <c r="FK158" s="219"/>
      <c r="FL158" s="219"/>
      <c r="FM158" s="219"/>
      <c r="FN158" s="219"/>
      <c r="FO158" s="219"/>
      <c r="FP158" s="219"/>
      <c r="FQ158" s="219"/>
      <c r="FR158" s="219"/>
      <c r="FS158" s="219"/>
      <c r="FT158" s="219"/>
      <c r="FU158" s="219"/>
      <c r="FV158" s="219"/>
      <c r="FW158" s="219"/>
      <c r="FX158" s="219"/>
      <c r="FY158" s="219"/>
      <c r="FZ158" s="219"/>
      <c r="GA158" s="219"/>
      <c r="GB158" s="219"/>
      <c r="GC158" s="219"/>
      <c r="GD158" s="219"/>
      <c r="GE158" s="219"/>
      <c r="GF158" s="219"/>
      <c r="GG158" s="219"/>
      <c r="GH158" s="219"/>
      <c r="GI158" s="219"/>
      <c r="GJ158" s="219"/>
      <c r="GK158" s="219"/>
      <c r="GL158" s="219"/>
      <c r="GM158" s="219"/>
      <c r="GN158" s="219"/>
      <c r="GO158" s="219"/>
      <c r="GP158" s="219"/>
      <c r="GQ158" s="219"/>
      <c r="GR158" s="219"/>
      <c r="GS158" s="219"/>
      <c r="GT158" s="219"/>
      <c r="GU158" s="219"/>
      <c r="GV158" s="219"/>
      <c r="GW158" s="219"/>
      <c r="GX158" s="219"/>
      <c r="GY158" s="219"/>
      <c r="GZ158" s="219"/>
      <c r="HA158" s="219"/>
      <c r="HB158" s="219"/>
      <c r="HC158" s="219"/>
      <c r="HD158" s="219"/>
      <c r="HE158" s="219"/>
      <c r="HF158" s="219"/>
      <c r="HG158" s="219"/>
      <c r="HH158" s="219"/>
      <c r="HI158" s="219"/>
      <c r="HJ158" s="219"/>
      <c r="HK158" s="219"/>
      <c r="HL158" s="219"/>
      <c r="HM158" s="219"/>
      <c r="HN158" s="219"/>
      <c r="HO158" s="219"/>
      <c r="HP158" s="219"/>
      <c r="HQ158" s="219"/>
      <c r="HR158" s="219"/>
      <c r="HS158" s="219"/>
      <c r="HT158" s="219"/>
      <c r="HU158" s="219"/>
      <c r="HV158" s="219"/>
      <c r="HW158" s="219"/>
      <c r="HX158" s="219"/>
      <c r="HY158" s="219"/>
      <c r="HZ158" s="219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  <c r="IW158" s="4"/>
      <c r="IX158" s="4"/>
      <c r="IY158" s="4"/>
      <c r="IZ158" s="4"/>
      <c r="JA158" s="4"/>
      <c r="JB158" s="4"/>
      <c r="JC158" s="4"/>
      <c r="JD158" s="4"/>
      <c r="JE158" s="4"/>
    </row>
    <row r="159" spans="1:265" s="78" customFormat="1">
      <c r="A159" s="76"/>
      <c r="B159" s="76"/>
      <c r="C159" s="76"/>
      <c r="D159" s="76"/>
      <c r="E159" s="76"/>
      <c r="F159" s="76"/>
      <c r="H159" s="79"/>
      <c r="I159" s="66"/>
      <c r="J159" s="80"/>
      <c r="K159" s="82"/>
      <c r="L159" s="82"/>
      <c r="M159" s="66"/>
      <c r="N159" s="82"/>
      <c r="O159" s="82"/>
      <c r="P159" s="104"/>
      <c r="Q159" s="104"/>
      <c r="R159" s="104"/>
      <c r="S159" s="82"/>
      <c r="T159" s="82"/>
      <c r="U159" s="82"/>
      <c r="V159" s="66"/>
      <c r="W159" s="82"/>
      <c r="X159" s="82"/>
      <c r="Y159" s="183"/>
      <c r="Z159" s="82"/>
      <c r="AA159" s="181"/>
      <c r="AB159" s="82"/>
      <c r="AC159" s="82"/>
      <c r="AD159" s="82"/>
      <c r="AE159" s="82"/>
      <c r="AF159" s="82"/>
      <c r="AG159" s="83"/>
      <c r="AH159" s="83"/>
      <c r="AI159" s="219"/>
      <c r="AJ159" s="219"/>
      <c r="AK159" s="219"/>
      <c r="AL159" s="66"/>
      <c r="AM159" s="219"/>
      <c r="AN159" s="219"/>
      <c r="AO159" s="219"/>
      <c r="AP159" s="219"/>
      <c r="AQ159" s="219"/>
      <c r="AR159" s="219"/>
      <c r="AS159" s="219"/>
      <c r="AT159" s="219"/>
      <c r="AU159" s="219"/>
      <c r="AV159" s="219"/>
      <c r="AW159" s="219"/>
      <c r="AX159" s="219"/>
      <c r="AY159" s="219"/>
      <c r="AZ159" s="219"/>
      <c r="BA159" s="219"/>
      <c r="BB159" s="219"/>
      <c r="BC159" s="219"/>
      <c r="BD159" s="219"/>
      <c r="BE159" s="219"/>
      <c r="BF159" s="219"/>
      <c r="BG159" s="219"/>
      <c r="BH159" s="219"/>
      <c r="BI159" s="219"/>
      <c r="BJ159" s="219"/>
      <c r="BK159" s="219"/>
      <c r="BL159" s="219"/>
      <c r="BM159" s="219"/>
      <c r="BN159" s="219"/>
      <c r="BO159" s="219"/>
      <c r="BP159" s="219"/>
      <c r="BQ159" s="219"/>
      <c r="BR159" s="219"/>
      <c r="BS159" s="219"/>
      <c r="BT159" s="219"/>
      <c r="BU159" s="219"/>
      <c r="BV159" s="219"/>
      <c r="BW159" s="219"/>
      <c r="BX159" s="219"/>
      <c r="BY159" s="219"/>
      <c r="BZ159" s="219"/>
      <c r="CA159" s="219"/>
      <c r="CB159" s="219"/>
      <c r="CC159" s="219"/>
      <c r="CD159" s="219"/>
      <c r="CE159" s="219"/>
      <c r="CF159" s="219"/>
      <c r="CG159" s="219"/>
      <c r="CH159" s="219"/>
      <c r="CI159" s="219"/>
      <c r="CJ159" s="219"/>
      <c r="CK159" s="219"/>
      <c r="CL159" s="219"/>
      <c r="CM159" s="219"/>
      <c r="CN159" s="219"/>
      <c r="CO159" s="219"/>
      <c r="CP159" s="219"/>
      <c r="CQ159" s="219"/>
      <c r="CR159" s="219"/>
      <c r="CS159" s="219"/>
      <c r="CT159" s="219"/>
      <c r="CU159" s="219"/>
      <c r="CV159" s="219"/>
      <c r="CW159" s="219"/>
      <c r="CX159" s="219"/>
      <c r="CY159" s="219"/>
      <c r="CZ159" s="219"/>
      <c r="DA159" s="219"/>
      <c r="DB159" s="219"/>
      <c r="DC159" s="219"/>
      <c r="DD159" s="219"/>
      <c r="DE159" s="219"/>
      <c r="DF159" s="219"/>
      <c r="DG159" s="219"/>
      <c r="DH159" s="219"/>
      <c r="DI159" s="219"/>
      <c r="DJ159" s="219"/>
      <c r="DK159" s="219"/>
      <c r="DL159" s="219"/>
      <c r="DM159" s="219"/>
      <c r="DN159" s="219"/>
      <c r="DO159" s="219"/>
      <c r="DP159" s="219"/>
      <c r="DQ159" s="219"/>
      <c r="DR159" s="219"/>
      <c r="DS159" s="219"/>
      <c r="DT159" s="219"/>
      <c r="DU159" s="219"/>
      <c r="DV159" s="219"/>
      <c r="DW159" s="219"/>
      <c r="DX159" s="219"/>
      <c r="DY159" s="219"/>
      <c r="DZ159" s="219"/>
      <c r="EA159" s="219"/>
      <c r="EB159" s="219"/>
      <c r="EC159" s="219"/>
      <c r="ED159" s="219"/>
      <c r="EE159" s="219"/>
      <c r="EF159" s="219"/>
      <c r="EG159" s="219"/>
      <c r="EH159" s="219"/>
      <c r="EI159" s="219"/>
      <c r="EJ159" s="219"/>
      <c r="EK159" s="219"/>
      <c r="EL159" s="219"/>
      <c r="EM159" s="219"/>
      <c r="EN159" s="219"/>
      <c r="EO159" s="219"/>
      <c r="EP159" s="219"/>
      <c r="EQ159" s="219"/>
      <c r="ER159" s="219"/>
      <c r="ES159" s="219"/>
      <c r="ET159" s="219"/>
      <c r="EU159" s="219"/>
      <c r="EV159" s="219"/>
      <c r="EW159" s="219"/>
      <c r="EX159" s="219"/>
      <c r="EY159" s="219"/>
      <c r="EZ159" s="219"/>
      <c r="FA159" s="219"/>
      <c r="FB159" s="219"/>
      <c r="FC159" s="219"/>
      <c r="FD159" s="219"/>
      <c r="FE159" s="219"/>
      <c r="FF159" s="219"/>
      <c r="FG159" s="219"/>
      <c r="FH159" s="219"/>
      <c r="FI159" s="219"/>
      <c r="FJ159" s="219"/>
      <c r="FK159" s="219"/>
      <c r="FL159" s="219"/>
      <c r="FM159" s="219"/>
      <c r="FN159" s="219"/>
      <c r="FO159" s="219"/>
      <c r="FP159" s="219"/>
      <c r="FQ159" s="219"/>
      <c r="FR159" s="219"/>
      <c r="FS159" s="219"/>
      <c r="FT159" s="219"/>
      <c r="FU159" s="219"/>
      <c r="FV159" s="219"/>
      <c r="FW159" s="219"/>
      <c r="FX159" s="219"/>
      <c r="FY159" s="219"/>
      <c r="FZ159" s="219"/>
      <c r="GA159" s="219"/>
      <c r="GB159" s="219"/>
      <c r="GC159" s="219"/>
      <c r="GD159" s="219"/>
      <c r="GE159" s="219"/>
      <c r="GF159" s="219"/>
      <c r="GG159" s="219"/>
      <c r="GH159" s="219"/>
      <c r="GI159" s="219"/>
      <c r="GJ159" s="219"/>
      <c r="GK159" s="219"/>
      <c r="GL159" s="219"/>
      <c r="GM159" s="219"/>
      <c r="GN159" s="219"/>
      <c r="GO159" s="219"/>
      <c r="GP159" s="219"/>
      <c r="GQ159" s="219"/>
      <c r="GR159" s="219"/>
      <c r="GS159" s="219"/>
      <c r="GT159" s="219"/>
      <c r="GU159" s="219"/>
      <c r="GV159" s="219"/>
      <c r="GW159" s="219"/>
      <c r="GX159" s="219"/>
      <c r="GY159" s="219"/>
      <c r="GZ159" s="219"/>
      <c r="HA159" s="219"/>
      <c r="HB159" s="219"/>
      <c r="HC159" s="219"/>
      <c r="HD159" s="219"/>
      <c r="HE159" s="219"/>
      <c r="HF159" s="219"/>
      <c r="HG159" s="219"/>
      <c r="HH159" s="219"/>
      <c r="HI159" s="219"/>
      <c r="HJ159" s="219"/>
      <c r="HK159" s="219"/>
      <c r="HL159" s="219"/>
      <c r="HM159" s="219"/>
      <c r="HN159" s="219"/>
      <c r="HO159" s="219"/>
      <c r="HP159" s="219"/>
      <c r="HQ159" s="219"/>
      <c r="HR159" s="219"/>
      <c r="HS159" s="219"/>
      <c r="HT159" s="219"/>
      <c r="HU159" s="219"/>
      <c r="HV159" s="219"/>
      <c r="HW159" s="219"/>
      <c r="HX159" s="219"/>
      <c r="HY159" s="219"/>
      <c r="HZ159" s="219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  <c r="IW159" s="4"/>
      <c r="IX159" s="4"/>
      <c r="IY159" s="4"/>
      <c r="IZ159" s="4"/>
      <c r="JA159" s="4"/>
      <c r="JB159" s="4"/>
      <c r="JC159" s="4"/>
      <c r="JD159" s="4"/>
      <c r="JE159" s="4"/>
    </row>
    <row r="160" spans="1:265" s="78" customFormat="1">
      <c r="A160" s="76"/>
      <c r="B160" s="76"/>
      <c r="C160" s="76"/>
      <c r="D160" s="76"/>
      <c r="E160" s="76"/>
      <c r="F160" s="76"/>
      <c r="H160" s="79"/>
      <c r="I160" s="66"/>
      <c r="J160" s="80"/>
      <c r="K160" s="82"/>
      <c r="L160" s="82"/>
      <c r="M160" s="66"/>
      <c r="N160" s="82"/>
      <c r="O160" s="82"/>
      <c r="P160" s="104"/>
      <c r="Q160" s="104"/>
      <c r="R160" s="104"/>
      <c r="S160" s="82"/>
      <c r="T160" s="82"/>
      <c r="U160" s="82"/>
      <c r="V160" s="66"/>
      <c r="W160" s="82"/>
      <c r="X160" s="82"/>
      <c r="Y160" s="183"/>
      <c r="Z160" s="82"/>
      <c r="AA160" s="181"/>
      <c r="AB160" s="82"/>
      <c r="AC160" s="82"/>
      <c r="AD160" s="82"/>
      <c r="AE160" s="82"/>
      <c r="AF160" s="82"/>
      <c r="AG160" s="83"/>
      <c r="AH160" s="83"/>
      <c r="AI160" s="219"/>
      <c r="AJ160" s="219"/>
      <c r="AK160" s="219"/>
      <c r="AL160" s="66"/>
      <c r="AM160" s="219"/>
      <c r="AN160" s="219"/>
      <c r="AO160" s="219"/>
      <c r="AP160" s="219"/>
      <c r="AQ160" s="219"/>
      <c r="AR160" s="219"/>
      <c r="AS160" s="219"/>
      <c r="AT160" s="219"/>
      <c r="AU160" s="219"/>
      <c r="AV160" s="219"/>
      <c r="AW160" s="219"/>
      <c r="AX160" s="219"/>
      <c r="AY160" s="219"/>
      <c r="AZ160" s="219"/>
      <c r="BA160" s="219"/>
      <c r="BB160" s="219"/>
      <c r="BC160" s="219"/>
      <c r="BD160" s="219"/>
      <c r="BE160" s="219"/>
      <c r="BF160" s="219"/>
      <c r="BG160" s="219"/>
      <c r="BH160" s="219"/>
      <c r="BI160" s="219"/>
      <c r="BJ160" s="219"/>
      <c r="BK160" s="219"/>
      <c r="BL160" s="219"/>
      <c r="BM160" s="219"/>
      <c r="BN160" s="219"/>
      <c r="BO160" s="219"/>
      <c r="BP160" s="219"/>
      <c r="BQ160" s="219"/>
      <c r="BR160" s="219"/>
      <c r="BS160" s="219"/>
      <c r="BT160" s="219"/>
      <c r="BU160" s="219"/>
      <c r="BV160" s="219"/>
      <c r="BW160" s="219"/>
      <c r="BX160" s="219"/>
      <c r="BY160" s="219"/>
      <c r="BZ160" s="219"/>
      <c r="CA160" s="219"/>
      <c r="CB160" s="219"/>
      <c r="CC160" s="219"/>
      <c r="CD160" s="219"/>
      <c r="CE160" s="219"/>
      <c r="CF160" s="219"/>
      <c r="CG160" s="219"/>
      <c r="CH160" s="219"/>
      <c r="CI160" s="219"/>
      <c r="CJ160" s="219"/>
      <c r="CK160" s="219"/>
      <c r="CL160" s="219"/>
      <c r="CM160" s="219"/>
      <c r="CN160" s="219"/>
      <c r="CO160" s="219"/>
      <c r="CP160" s="219"/>
      <c r="CQ160" s="219"/>
      <c r="CR160" s="219"/>
      <c r="CS160" s="219"/>
      <c r="CT160" s="219"/>
      <c r="CU160" s="219"/>
      <c r="CV160" s="219"/>
      <c r="CW160" s="219"/>
      <c r="CX160" s="219"/>
      <c r="CY160" s="219"/>
      <c r="CZ160" s="219"/>
      <c r="DA160" s="219"/>
      <c r="DB160" s="219"/>
      <c r="DC160" s="219"/>
      <c r="DD160" s="219"/>
      <c r="DE160" s="219"/>
      <c r="DF160" s="219"/>
      <c r="DG160" s="219"/>
      <c r="DH160" s="219"/>
      <c r="DI160" s="219"/>
      <c r="DJ160" s="219"/>
      <c r="DK160" s="219"/>
      <c r="DL160" s="219"/>
      <c r="DM160" s="219"/>
      <c r="DN160" s="219"/>
      <c r="DO160" s="219"/>
      <c r="DP160" s="219"/>
      <c r="DQ160" s="219"/>
      <c r="DR160" s="219"/>
      <c r="DS160" s="219"/>
      <c r="DT160" s="219"/>
      <c r="DU160" s="219"/>
      <c r="DV160" s="219"/>
      <c r="DW160" s="219"/>
      <c r="DX160" s="219"/>
      <c r="DY160" s="219"/>
      <c r="DZ160" s="219"/>
      <c r="EA160" s="219"/>
      <c r="EB160" s="219"/>
      <c r="EC160" s="219"/>
      <c r="ED160" s="219"/>
      <c r="EE160" s="219"/>
      <c r="EF160" s="219"/>
      <c r="EG160" s="219"/>
      <c r="EH160" s="219"/>
      <c r="EI160" s="219"/>
      <c r="EJ160" s="219"/>
      <c r="EK160" s="219"/>
      <c r="EL160" s="219"/>
      <c r="EM160" s="219"/>
      <c r="EN160" s="219"/>
      <c r="EO160" s="219"/>
      <c r="EP160" s="219"/>
      <c r="EQ160" s="219"/>
      <c r="ER160" s="219"/>
      <c r="ES160" s="219"/>
      <c r="ET160" s="219"/>
      <c r="EU160" s="219"/>
      <c r="EV160" s="219"/>
      <c r="EW160" s="219"/>
      <c r="EX160" s="219"/>
      <c r="EY160" s="219"/>
      <c r="EZ160" s="219"/>
      <c r="FA160" s="219"/>
      <c r="FB160" s="219"/>
      <c r="FC160" s="219"/>
      <c r="FD160" s="219"/>
      <c r="FE160" s="219"/>
      <c r="FF160" s="219"/>
      <c r="FG160" s="219"/>
      <c r="FH160" s="219"/>
      <c r="FI160" s="219"/>
      <c r="FJ160" s="219"/>
      <c r="FK160" s="219"/>
      <c r="FL160" s="219"/>
      <c r="FM160" s="219"/>
      <c r="FN160" s="219"/>
      <c r="FO160" s="219"/>
      <c r="FP160" s="219"/>
      <c r="FQ160" s="219"/>
      <c r="FR160" s="219"/>
      <c r="FS160" s="219"/>
      <c r="FT160" s="219"/>
      <c r="FU160" s="219"/>
      <c r="FV160" s="219"/>
      <c r="FW160" s="219"/>
      <c r="FX160" s="219"/>
      <c r="FY160" s="219"/>
      <c r="FZ160" s="219"/>
      <c r="GA160" s="219"/>
      <c r="GB160" s="219"/>
      <c r="GC160" s="219"/>
      <c r="GD160" s="219"/>
      <c r="GE160" s="219"/>
      <c r="GF160" s="219"/>
      <c r="GG160" s="219"/>
      <c r="GH160" s="219"/>
      <c r="GI160" s="219"/>
      <c r="GJ160" s="219"/>
      <c r="GK160" s="219"/>
      <c r="GL160" s="219"/>
      <c r="GM160" s="219"/>
      <c r="GN160" s="219"/>
      <c r="GO160" s="219"/>
      <c r="GP160" s="219"/>
      <c r="GQ160" s="219"/>
      <c r="GR160" s="219"/>
      <c r="GS160" s="219"/>
      <c r="GT160" s="219"/>
      <c r="GU160" s="219"/>
      <c r="GV160" s="219"/>
      <c r="GW160" s="219"/>
      <c r="GX160" s="219"/>
      <c r="GY160" s="219"/>
      <c r="GZ160" s="219"/>
      <c r="HA160" s="219"/>
      <c r="HB160" s="219"/>
      <c r="HC160" s="219"/>
      <c r="HD160" s="219"/>
      <c r="HE160" s="219"/>
      <c r="HF160" s="219"/>
      <c r="HG160" s="219"/>
      <c r="HH160" s="219"/>
      <c r="HI160" s="219"/>
      <c r="HJ160" s="219"/>
      <c r="HK160" s="219"/>
      <c r="HL160" s="219"/>
      <c r="HM160" s="219"/>
      <c r="HN160" s="219"/>
      <c r="HO160" s="219"/>
      <c r="HP160" s="219"/>
      <c r="HQ160" s="219"/>
      <c r="HR160" s="219"/>
      <c r="HS160" s="219"/>
      <c r="HT160" s="219"/>
      <c r="HU160" s="219"/>
      <c r="HV160" s="219"/>
      <c r="HW160" s="219"/>
      <c r="HX160" s="219"/>
      <c r="HY160" s="219"/>
      <c r="HZ160" s="219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  <c r="IW160" s="4"/>
      <c r="IX160" s="4"/>
      <c r="IY160" s="4"/>
      <c r="IZ160" s="4"/>
      <c r="JA160" s="4"/>
      <c r="JB160" s="4"/>
      <c r="JC160" s="4"/>
      <c r="JD160" s="4"/>
      <c r="JE160" s="4"/>
    </row>
    <row r="161" spans="1:265" s="78" customFormat="1">
      <c r="A161" s="76"/>
      <c r="B161" s="76"/>
      <c r="C161" s="76"/>
      <c r="D161" s="76"/>
      <c r="E161" s="76"/>
      <c r="F161" s="76"/>
      <c r="H161" s="79"/>
      <c r="I161" s="66"/>
      <c r="J161" s="80"/>
      <c r="K161" s="82"/>
      <c r="L161" s="82"/>
      <c r="M161" s="66"/>
      <c r="N161" s="82"/>
      <c r="O161" s="82"/>
      <c r="P161" s="104"/>
      <c r="Q161" s="104"/>
      <c r="R161" s="104"/>
      <c r="S161" s="82"/>
      <c r="T161" s="82"/>
      <c r="U161" s="82"/>
      <c r="V161" s="66"/>
      <c r="W161" s="82"/>
      <c r="X161" s="82"/>
      <c r="Y161" s="183"/>
      <c r="Z161" s="82"/>
      <c r="AA161" s="181"/>
      <c r="AB161" s="82"/>
      <c r="AC161" s="82"/>
      <c r="AD161" s="82"/>
      <c r="AE161" s="82"/>
      <c r="AF161" s="82"/>
      <c r="AG161" s="83"/>
      <c r="AH161" s="83"/>
      <c r="AI161" s="219"/>
      <c r="AJ161" s="219"/>
      <c r="AK161" s="219"/>
      <c r="AL161" s="66"/>
      <c r="AM161" s="219"/>
      <c r="AN161" s="219"/>
      <c r="AO161" s="219"/>
      <c r="AP161" s="219"/>
      <c r="AQ161" s="219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  <c r="BL161" s="219"/>
      <c r="BM161" s="219"/>
      <c r="BN161" s="219"/>
      <c r="BO161" s="219"/>
      <c r="BP161" s="219"/>
      <c r="BQ161" s="219"/>
      <c r="BR161" s="219"/>
      <c r="BS161" s="219"/>
      <c r="BT161" s="219"/>
      <c r="BU161" s="219"/>
      <c r="BV161" s="219"/>
      <c r="BW161" s="219"/>
      <c r="BX161" s="219"/>
      <c r="BY161" s="219"/>
      <c r="BZ161" s="219"/>
      <c r="CA161" s="219"/>
      <c r="CB161" s="219"/>
      <c r="CC161" s="219"/>
      <c r="CD161" s="219"/>
      <c r="CE161" s="219"/>
      <c r="CF161" s="219"/>
      <c r="CG161" s="219"/>
      <c r="CH161" s="219"/>
      <c r="CI161" s="219"/>
      <c r="CJ161" s="219"/>
      <c r="CK161" s="219"/>
      <c r="CL161" s="219"/>
      <c r="CM161" s="219"/>
      <c r="CN161" s="219"/>
      <c r="CO161" s="219"/>
      <c r="CP161" s="219"/>
      <c r="CQ161" s="219"/>
      <c r="CR161" s="219"/>
      <c r="CS161" s="219"/>
      <c r="CT161" s="219"/>
      <c r="CU161" s="219"/>
      <c r="CV161" s="219"/>
      <c r="CW161" s="219"/>
      <c r="CX161" s="219"/>
      <c r="CY161" s="219"/>
      <c r="CZ161" s="219"/>
      <c r="DA161" s="219"/>
      <c r="DB161" s="219"/>
      <c r="DC161" s="219"/>
      <c r="DD161" s="219"/>
      <c r="DE161" s="219"/>
      <c r="DF161" s="219"/>
      <c r="DG161" s="219"/>
      <c r="DH161" s="219"/>
      <c r="DI161" s="219"/>
      <c r="DJ161" s="219"/>
      <c r="DK161" s="219"/>
      <c r="DL161" s="219"/>
      <c r="DM161" s="219"/>
      <c r="DN161" s="219"/>
      <c r="DO161" s="219"/>
      <c r="DP161" s="219"/>
      <c r="DQ161" s="219"/>
      <c r="DR161" s="219"/>
      <c r="DS161" s="219"/>
      <c r="DT161" s="219"/>
      <c r="DU161" s="219"/>
      <c r="DV161" s="219"/>
      <c r="DW161" s="219"/>
      <c r="DX161" s="219"/>
      <c r="DY161" s="219"/>
      <c r="DZ161" s="219"/>
      <c r="EA161" s="219"/>
      <c r="EB161" s="219"/>
      <c r="EC161" s="219"/>
      <c r="ED161" s="219"/>
      <c r="EE161" s="219"/>
      <c r="EF161" s="219"/>
      <c r="EG161" s="219"/>
      <c r="EH161" s="219"/>
      <c r="EI161" s="219"/>
      <c r="EJ161" s="219"/>
      <c r="EK161" s="219"/>
      <c r="EL161" s="219"/>
      <c r="EM161" s="219"/>
      <c r="EN161" s="219"/>
      <c r="EO161" s="219"/>
      <c r="EP161" s="219"/>
      <c r="EQ161" s="219"/>
      <c r="ER161" s="219"/>
      <c r="ES161" s="219"/>
      <c r="ET161" s="219"/>
      <c r="EU161" s="219"/>
      <c r="EV161" s="219"/>
      <c r="EW161" s="219"/>
      <c r="EX161" s="219"/>
      <c r="EY161" s="219"/>
      <c r="EZ161" s="219"/>
      <c r="FA161" s="219"/>
      <c r="FB161" s="219"/>
      <c r="FC161" s="219"/>
      <c r="FD161" s="219"/>
      <c r="FE161" s="219"/>
      <c r="FF161" s="219"/>
      <c r="FG161" s="219"/>
      <c r="FH161" s="219"/>
      <c r="FI161" s="219"/>
      <c r="FJ161" s="219"/>
      <c r="FK161" s="219"/>
      <c r="FL161" s="219"/>
      <c r="FM161" s="219"/>
      <c r="FN161" s="219"/>
      <c r="FO161" s="219"/>
      <c r="FP161" s="219"/>
      <c r="FQ161" s="219"/>
      <c r="FR161" s="219"/>
      <c r="FS161" s="219"/>
      <c r="FT161" s="219"/>
      <c r="FU161" s="219"/>
      <c r="FV161" s="219"/>
      <c r="FW161" s="219"/>
      <c r="FX161" s="219"/>
      <c r="FY161" s="219"/>
      <c r="FZ161" s="219"/>
      <c r="GA161" s="219"/>
      <c r="GB161" s="219"/>
      <c r="GC161" s="219"/>
      <c r="GD161" s="219"/>
      <c r="GE161" s="219"/>
      <c r="GF161" s="219"/>
      <c r="GG161" s="219"/>
      <c r="GH161" s="219"/>
      <c r="GI161" s="219"/>
      <c r="GJ161" s="219"/>
      <c r="GK161" s="219"/>
      <c r="GL161" s="219"/>
      <c r="GM161" s="219"/>
      <c r="GN161" s="219"/>
      <c r="GO161" s="219"/>
      <c r="GP161" s="219"/>
      <c r="GQ161" s="219"/>
      <c r="GR161" s="219"/>
      <c r="GS161" s="219"/>
      <c r="GT161" s="219"/>
      <c r="GU161" s="219"/>
      <c r="GV161" s="219"/>
      <c r="GW161" s="219"/>
      <c r="GX161" s="219"/>
      <c r="GY161" s="219"/>
      <c r="GZ161" s="219"/>
      <c r="HA161" s="219"/>
      <c r="HB161" s="219"/>
      <c r="HC161" s="219"/>
      <c r="HD161" s="219"/>
      <c r="HE161" s="219"/>
      <c r="HF161" s="219"/>
      <c r="HG161" s="219"/>
      <c r="HH161" s="219"/>
      <c r="HI161" s="219"/>
      <c r="HJ161" s="219"/>
      <c r="HK161" s="219"/>
      <c r="HL161" s="219"/>
      <c r="HM161" s="219"/>
      <c r="HN161" s="219"/>
      <c r="HO161" s="219"/>
      <c r="HP161" s="219"/>
      <c r="HQ161" s="219"/>
      <c r="HR161" s="219"/>
      <c r="HS161" s="219"/>
      <c r="HT161" s="219"/>
      <c r="HU161" s="219"/>
      <c r="HV161" s="219"/>
      <c r="HW161" s="219"/>
      <c r="HX161" s="219"/>
      <c r="HY161" s="219"/>
      <c r="HZ161" s="219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  <c r="IW161" s="4"/>
      <c r="IX161" s="4"/>
      <c r="IY161" s="4"/>
      <c r="IZ161" s="4"/>
      <c r="JA161" s="4"/>
      <c r="JB161" s="4"/>
      <c r="JC161" s="4"/>
      <c r="JD161" s="4"/>
      <c r="JE161" s="4"/>
    </row>
    <row r="162" spans="1:265" s="78" customFormat="1">
      <c r="A162" s="76"/>
      <c r="B162" s="76"/>
      <c r="C162" s="76"/>
      <c r="D162" s="76"/>
      <c r="E162" s="76"/>
      <c r="F162" s="76"/>
      <c r="H162" s="79"/>
      <c r="I162" s="66"/>
      <c r="J162" s="80"/>
      <c r="K162" s="82"/>
      <c r="L162" s="82"/>
      <c r="M162" s="66"/>
      <c r="N162" s="82"/>
      <c r="O162" s="82"/>
      <c r="P162" s="104"/>
      <c r="Q162" s="104"/>
      <c r="R162" s="104"/>
      <c r="S162" s="82"/>
      <c r="T162" s="82"/>
      <c r="U162" s="82"/>
      <c r="V162" s="66"/>
      <c r="W162" s="82"/>
      <c r="X162" s="82"/>
      <c r="Y162" s="183"/>
      <c r="Z162" s="82"/>
      <c r="AA162" s="181"/>
      <c r="AB162" s="82"/>
      <c r="AC162" s="82"/>
      <c r="AD162" s="82"/>
      <c r="AE162" s="82"/>
      <c r="AF162" s="82"/>
      <c r="AG162" s="83"/>
      <c r="AH162" s="83"/>
      <c r="AI162" s="219"/>
      <c r="AJ162" s="219"/>
      <c r="AK162" s="219"/>
      <c r="AL162" s="66"/>
      <c r="AM162" s="219"/>
      <c r="AN162" s="219"/>
      <c r="AO162" s="219"/>
      <c r="AP162" s="219"/>
      <c r="AQ162" s="219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  <c r="BL162" s="219"/>
      <c r="BM162" s="219"/>
      <c r="BN162" s="219"/>
      <c r="BO162" s="219"/>
      <c r="BP162" s="219"/>
      <c r="BQ162" s="219"/>
      <c r="BR162" s="219"/>
      <c r="BS162" s="219"/>
      <c r="BT162" s="219"/>
      <c r="BU162" s="219"/>
      <c r="BV162" s="219"/>
      <c r="BW162" s="219"/>
      <c r="BX162" s="219"/>
      <c r="BY162" s="219"/>
      <c r="BZ162" s="219"/>
      <c r="CA162" s="219"/>
      <c r="CB162" s="219"/>
      <c r="CC162" s="219"/>
      <c r="CD162" s="219"/>
      <c r="CE162" s="219"/>
      <c r="CF162" s="219"/>
      <c r="CG162" s="219"/>
      <c r="CH162" s="219"/>
      <c r="CI162" s="219"/>
      <c r="CJ162" s="219"/>
      <c r="CK162" s="219"/>
      <c r="CL162" s="219"/>
      <c r="CM162" s="219"/>
      <c r="CN162" s="219"/>
      <c r="CO162" s="219"/>
      <c r="CP162" s="219"/>
      <c r="CQ162" s="219"/>
      <c r="CR162" s="219"/>
      <c r="CS162" s="219"/>
      <c r="CT162" s="219"/>
      <c r="CU162" s="219"/>
      <c r="CV162" s="219"/>
      <c r="CW162" s="219"/>
      <c r="CX162" s="219"/>
      <c r="CY162" s="219"/>
      <c r="CZ162" s="219"/>
      <c r="DA162" s="219"/>
      <c r="DB162" s="219"/>
      <c r="DC162" s="219"/>
      <c r="DD162" s="219"/>
      <c r="DE162" s="219"/>
      <c r="DF162" s="219"/>
      <c r="DG162" s="219"/>
      <c r="DH162" s="219"/>
      <c r="DI162" s="219"/>
      <c r="DJ162" s="219"/>
      <c r="DK162" s="219"/>
      <c r="DL162" s="219"/>
      <c r="DM162" s="219"/>
      <c r="DN162" s="219"/>
      <c r="DO162" s="219"/>
      <c r="DP162" s="219"/>
      <c r="DQ162" s="219"/>
      <c r="DR162" s="219"/>
      <c r="DS162" s="219"/>
      <c r="DT162" s="219"/>
      <c r="DU162" s="219"/>
      <c r="DV162" s="219"/>
      <c r="DW162" s="219"/>
      <c r="DX162" s="219"/>
      <c r="DY162" s="219"/>
      <c r="DZ162" s="219"/>
      <c r="EA162" s="219"/>
      <c r="EB162" s="219"/>
      <c r="EC162" s="219"/>
      <c r="ED162" s="219"/>
      <c r="EE162" s="219"/>
      <c r="EF162" s="219"/>
      <c r="EG162" s="219"/>
      <c r="EH162" s="219"/>
      <c r="EI162" s="219"/>
      <c r="EJ162" s="219"/>
      <c r="EK162" s="219"/>
      <c r="EL162" s="219"/>
      <c r="EM162" s="219"/>
      <c r="EN162" s="219"/>
      <c r="EO162" s="219"/>
      <c r="EP162" s="219"/>
      <c r="EQ162" s="219"/>
      <c r="ER162" s="219"/>
      <c r="ES162" s="219"/>
      <c r="ET162" s="219"/>
      <c r="EU162" s="219"/>
      <c r="EV162" s="219"/>
      <c r="EW162" s="219"/>
      <c r="EX162" s="219"/>
      <c r="EY162" s="219"/>
      <c r="EZ162" s="219"/>
      <c r="FA162" s="219"/>
      <c r="FB162" s="219"/>
      <c r="FC162" s="219"/>
      <c r="FD162" s="219"/>
      <c r="FE162" s="219"/>
      <c r="FF162" s="219"/>
      <c r="FG162" s="219"/>
      <c r="FH162" s="219"/>
      <c r="FI162" s="219"/>
      <c r="FJ162" s="219"/>
      <c r="FK162" s="219"/>
      <c r="FL162" s="219"/>
      <c r="FM162" s="219"/>
      <c r="FN162" s="219"/>
      <c r="FO162" s="219"/>
      <c r="FP162" s="219"/>
      <c r="FQ162" s="219"/>
      <c r="FR162" s="219"/>
      <c r="FS162" s="219"/>
      <c r="FT162" s="219"/>
      <c r="FU162" s="219"/>
      <c r="FV162" s="219"/>
      <c r="FW162" s="219"/>
      <c r="FX162" s="219"/>
      <c r="FY162" s="219"/>
      <c r="FZ162" s="219"/>
      <c r="GA162" s="219"/>
      <c r="GB162" s="219"/>
      <c r="GC162" s="219"/>
      <c r="GD162" s="219"/>
      <c r="GE162" s="219"/>
      <c r="GF162" s="219"/>
      <c r="GG162" s="219"/>
      <c r="GH162" s="219"/>
      <c r="GI162" s="219"/>
      <c r="GJ162" s="219"/>
      <c r="GK162" s="219"/>
      <c r="GL162" s="219"/>
      <c r="GM162" s="219"/>
      <c r="GN162" s="219"/>
      <c r="GO162" s="219"/>
      <c r="GP162" s="219"/>
      <c r="GQ162" s="219"/>
      <c r="GR162" s="219"/>
      <c r="GS162" s="219"/>
      <c r="GT162" s="219"/>
      <c r="GU162" s="219"/>
      <c r="GV162" s="219"/>
      <c r="GW162" s="219"/>
      <c r="GX162" s="219"/>
      <c r="GY162" s="219"/>
      <c r="GZ162" s="219"/>
      <c r="HA162" s="219"/>
      <c r="HB162" s="219"/>
      <c r="HC162" s="219"/>
      <c r="HD162" s="219"/>
      <c r="HE162" s="219"/>
      <c r="HF162" s="219"/>
      <c r="HG162" s="219"/>
      <c r="HH162" s="219"/>
      <c r="HI162" s="219"/>
      <c r="HJ162" s="219"/>
      <c r="HK162" s="219"/>
      <c r="HL162" s="219"/>
      <c r="HM162" s="219"/>
      <c r="HN162" s="219"/>
      <c r="HO162" s="219"/>
      <c r="HP162" s="219"/>
      <c r="HQ162" s="219"/>
      <c r="HR162" s="219"/>
      <c r="HS162" s="219"/>
      <c r="HT162" s="219"/>
      <c r="HU162" s="219"/>
      <c r="HV162" s="219"/>
      <c r="HW162" s="219"/>
      <c r="HX162" s="219"/>
      <c r="HY162" s="219"/>
      <c r="HZ162" s="219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  <c r="IW162" s="4"/>
      <c r="IX162" s="4"/>
      <c r="IY162" s="4"/>
      <c r="IZ162" s="4"/>
      <c r="JA162" s="4"/>
      <c r="JB162" s="4"/>
      <c r="JC162" s="4"/>
      <c r="JD162" s="4"/>
      <c r="JE162" s="4"/>
    </row>
    <row r="163" spans="1:265" s="78" customFormat="1">
      <c r="A163" s="76"/>
      <c r="B163" s="76"/>
      <c r="C163" s="76"/>
      <c r="D163" s="76"/>
      <c r="E163" s="76"/>
      <c r="F163" s="76"/>
      <c r="H163" s="79"/>
      <c r="I163" s="66"/>
      <c r="J163" s="80"/>
      <c r="K163" s="82"/>
      <c r="L163" s="82"/>
      <c r="M163" s="66"/>
      <c r="N163" s="82"/>
      <c r="O163" s="82"/>
      <c r="P163" s="104"/>
      <c r="Q163" s="104"/>
      <c r="R163" s="104"/>
      <c r="S163" s="82"/>
      <c r="T163" s="82"/>
      <c r="U163" s="82"/>
      <c r="V163" s="66"/>
      <c r="W163" s="82"/>
      <c r="X163" s="82"/>
      <c r="Y163" s="183"/>
      <c r="Z163" s="82"/>
      <c r="AA163" s="181"/>
      <c r="AB163" s="82"/>
      <c r="AC163" s="82"/>
      <c r="AD163" s="82"/>
      <c r="AE163" s="82"/>
      <c r="AF163" s="82"/>
      <c r="AG163" s="83"/>
      <c r="AH163" s="83"/>
      <c r="AI163" s="219"/>
      <c r="AJ163" s="219"/>
      <c r="AK163" s="219"/>
      <c r="AL163" s="66"/>
      <c r="AM163" s="219"/>
      <c r="AN163" s="219"/>
      <c r="AO163" s="219"/>
      <c r="AP163" s="219"/>
      <c r="AQ163" s="219"/>
      <c r="AR163" s="219"/>
      <c r="AS163" s="219"/>
      <c r="AT163" s="219"/>
      <c r="AU163" s="219"/>
      <c r="AV163" s="219"/>
      <c r="AW163" s="219"/>
      <c r="AX163" s="219"/>
      <c r="AY163" s="219"/>
      <c r="AZ163" s="219"/>
      <c r="BA163" s="219"/>
      <c r="BB163" s="219"/>
      <c r="BC163" s="219"/>
      <c r="BD163" s="219"/>
      <c r="BE163" s="219"/>
      <c r="BF163" s="219"/>
      <c r="BG163" s="219"/>
      <c r="BH163" s="219"/>
      <c r="BI163" s="219"/>
      <c r="BJ163" s="219"/>
      <c r="BK163" s="219"/>
      <c r="BL163" s="219"/>
      <c r="BM163" s="219"/>
      <c r="BN163" s="219"/>
      <c r="BO163" s="219"/>
      <c r="BP163" s="219"/>
      <c r="BQ163" s="219"/>
      <c r="BR163" s="219"/>
      <c r="BS163" s="219"/>
      <c r="BT163" s="219"/>
      <c r="BU163" s="219"/>
      <c r="BV163" s="219"/>
      <c r="BW163" s="219"/>
      <c r="BX163" s="219"/>
      <c r="BY163" s="219"/>
      <c r="BZ163" s="219"/>
      <c r="CA163" s="219"/>
      <c r="CB163" s="219"/>
      <c r="CC163" s="219"/>
      <c r="CD163" s="219"/>
      <c r="CE163" s="219"/>
      <c r="CF163" s="219"/>
      <c r="CG163" s="219"/>
      <c r="CH163" s="219"/>
      <c r="CI163" s="219"/>
      <c r="CJ163" s="219"/>
      <c r="CK163" s="219"/>
      <c r="CL163" s="219"/>
      <c r="CM163" s="219"/>
      <c r="CN163" s="219"/>
      <c r="CO163" s="219"/>
      <c r="CP163" s="219"/>
      <c r="CQ163" s="219"/>
      <c r="CR163" s="219"/>
      <c r="CS163" s="219"/>
      <c r="CT163" s="219"/>
      <c r="CU163" s="219"/>
      <c r="CV163" s="219"/>
      <c r="CW163" s="219"/>
      <c r="CX163" s="219"/>
      <c r="CY163" s="219"/>
      <c r="CZ163" s="219"/>
      <c r="DA163" s="219"/>
      <c r="DB163" s="219"/>
      <c r="DC163" s="219"/>
      <c r="DD163" s="219"/>
      <c r="DE163" s="219"/>
      <c r="DF163" s="219"/>
      <c r="DG163" s="219"/>
      <c r="DH163" s="219"/>
      <c r="DI163" s="219"/>
      <c r="DJ163" s="219"/>
      <c r="DK163" s="219"/>
      <c r="DL163" s="219"/>
      <c r="DM163" s="219"/>
      <c r="DN163" s="219"/>
      <c r="DO163" s="219"/>
      <c r="DP163" s="219"/>
      <c r="DQ163" s="219"/>
      <c r="DR163" s="219"/>
      <c r="DS163" s="219"/>
      <c r="DT163" s="219"/>
      <c r="DU163" s="219"/>
      <c r="DV163" s="219"/>
      <c r="DW163" s="219"/>
      <c r="DX163" s="219"/>
      <c r="DY163" s="219"/>
      <c r="DZ163" s="219"/>
      <c r="EA163" s="219"/>
      <c r="EB163" s="219"/>
      <c r="EC163" s="219"/>
      <c r="ED163" s="219"/>
      <c r="EE163" s="219"/>
      <c r="EF163" s="219"/>
      <c r="EG163" s="219"/>
      <c r="EH163" s="219"/>
      <c r="EI163" s="219"/>
      <c r="EJ163" s="219"/>
      <c r="EK163" s="219"/>
      <c r="EL163" s="219"/>
      <c r="EM163" s="219"/>
      <c r="EN163" s="219"/>
      <c r="EO163" s="219"/>
      <c r="EP163" s="219"/>
      <c r="EQ163" s="219"/>
      <c r="ER163" s="219"/>
      <c r="ES163" s="219"/>
      <c r="ET163" s="219"/>
      <c r="EU163" s="219"/>
      <c r="EV163" s="219"/>
      <c r="EW163" s="219"/>
      <c r="EX163" s="219"/>
      <c r="EY163" s="219"/>
      <c r="EZ163" s="219"/>
      <c r="FA163" s="219"/>
      <c r="FB163" s="219"/>
      <c r="FC163" s="219"/>
      <c r="FD163" s="219"/>
      <c r="FE163" s="219"/>
      <c r="FF163" s="219"/>
      <c r="FG163" s="219"/>
      <c r="FH163" s="219"/>
      <c r="FI163" s="219"/>
      <c r="FJ163" s="219"/>
      <c r="FK163" s="219"/>
      <c r="FL163" s="219"/>
      <c r="FM163" s="219"/>
      <c r="FN163" s="219"/>
      <c r="FO163" s="219"/>
      <c r="FP163" s="219"/>
      <c r="FQ163" s="219"/>
      <c r="FR163" s="219"/>
      <c r="FS163" s="219"/>
      <c r="FT163" s="219"/>
      <c r="FU163" s="219"/>
      <c r="FV163" s="219"/>
      <c r="FW163" s="219"/>
      <c r="FX163" s="219"/>
      <c r="FY163" s="219"/>
      <c r="FZ163" s="219"/>
      <c r="GA163" s="219"/>
      <c r="GB163" s="219"/>
      <c r="GC163" s="219"/>
      <c r="GD163" s="219"/>
      <c r="GE163" s="219"/>
      <c r="GF163" s="219"/>
      <c r="GG163" s="219"/>
      <c r="GH163" s="219"/>
      <c r="GI163" s="219"/>
      <c r="GJ163" s="219"/>
      <c r="GK163" s="219"/>
      <c r="GL163" s="219"/>
      <c r="GM163" s="219"/>
      <c r="GN163" s="219"/>
      <c r="GO163" s="219"/>
      <c r="GP163" s="219"/>
      <c r="GQ163" s="219"/>
      <c r="GR163" s="219"/>
      <c r="GS163" s="219"/>
      <c r="GT163" s="219"/>
      <c r="GU163" s="219"/>
      <c r="GV163" s="219"/>
      <c r="GW163" s="219"/>
      <c r="GX163" s="219"/>
      <c r="GY163" s="219"/>
      <c r="GZ163" s="219"/>
      <c r="HA163" s="219"/>
      <c r="HB163" s="219"/>
      <c r="HC163" s="219"/>
      <c r="HD163" s="219"/>
      <c r="HE163" s="219"/>
      <c r="HF163" s="219"/>
      <c r="HG163" s="219"/>
      <c r="HH163" s="219"/>
      <c r="HI163" s="219"/>
      <c r="HJ163" s="219"/>
      <c r="HK163" s="219"/>
      <c r="HL163" s="219"/>
      <c r="HM163" s="219"/>
      <c r="HN163" s="219"/>
      <c r="HO163" s="219"/>
      <c r="HP163" s="219"/>
      <c r="HQ163" s="219"/>
      <c r="HR163" s="219"/>
      <c r="HS163" s="219"/>
      <c r="HT163" s="219"/>
      <c r="HU163" s="219"/>
      <c r="HV163" s="219"/>
      <c r="HW163" s="219"/>
      <c r="HX163" s="219"/>
      <c r="HY163" s="219"/>
      <c r="HZ163" s="219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  <c r="IW163" s="4"/>
      <c r="IX163" s="4"/>
      <c r="IY163" s="4"/>
      <c r="IZ163" s="4"/>
      <c r="JA163" s="4"/>
      <c r="JB163" s="4"/>
      <c r="JC163" s="4"/>
      <c r="JD163" s="4"/>
      <c r="JE163" s="4"/>
    </row>
    <row r="164" spans="1:265" s="78" customFormat="1">
      <c r="A164" s="76"/>
      <c r="B164" s="76"/>
      <c r="C164" s="76"/>
      <c r="D164" s="76"/>
      <c r="E164" s="76"/>
      <c r="F164" s="76"/>
      <c r="H164" s="79"/>
      <c r="I164" s="66"/>
      <c r="J164" s="80"/>
      <c r="K164" s="82"/>
      <c r="L164" s="82"/>
      <c r="M164" s="66"/>
      <c r="N164" s="82"/>
      <c r="O164" s="82"/>
      <c r="P164" s="104"/>
      <c r="Q164" s="104"/>
      <c r="R164" s="104"/>
      <c r="S164" s="82"/>
      <c r="T164" s="82"/>
      <c r="U164" s="82"/>
      <c r="V164" s="66"/>
      <c r="W164" s="82"/>
      <c r="X164" s="82"/>
      <c r="Y164" s="183"/>
      <c r="Z164" s="82"/>
      <c r="AA164" s="181"/>
      <c r="AB164" s="82"/>
      <c r="AC164" s="82"/>
      <c r="AD164" s="82"/>
      <c r="AE164" s="82"/>
      <c r="AF164" s="82"/>
      <c r="AG164" s="83"/>
      <c r="AH164" s="83"/>
      <c r="AI164" s="219"/>
      <c r="AJ164" s="219"/>
      <c r="AK164" s="219"/>
      <c r="AL164" s="66"/>
      <c r="AM164" s="219"/>
      <c r="AN164" s="219"/>
      <c r="AO164" s="219"/>
      <c r="AP164" s="219"/>
      <c r="AQ164" s="219"/>
      <c r="AR164" s="219"/>
      <c r="AS164" s="219"/>
      <c r="AT164" s="219"/>
      <c r="AU164" s="219"/>
      <c r="AV164" s="219"/>
      <c r="AW164" s="219"/>
      <c r="AX164" s="219"/>
      <c r="AY164" s="219"/>
      <c r="AZ164" s="219"/>
      <c r="BA164" s="219"/>
      <c r="BB164" s="219"/>
      <c r="BC164" s="219"/>
      <c r="BD164" s="219"/>
      <c r="BE164" s="219"/>
      <c r="BF164" s="219"/>
      <c r="BG164" s="219"/>
      <c r="BH164" s="219"/>
      <c r="BI164" s="219"/>
      <c r="BJ164" s="219"/>
      <c r="BK164" s="219"/>
      <c r="BL164" s="219"/>
      <c r="BM164" s="219"/>
      <c r="BN164" s="219"/>
      <c r="BO164" s="219"/>
      <c r="BP164" s="219"/>
      <c r="BQ164" s="219"/>
      <c r="BR164" s="219"/>
      <c r="BS164" s="219"/>
      <c r="BT164" s="219"/>
      <c r="BU164" s="219"/>
      <c r="BV164" s="219"/>
      <c r="BW164" s="219"/>
      <c r="BX164" s="219"/>
      <c r="BY164" s="219"/>
      <c r="BZ164" s="219"/>
      <c r="CA164" s="219"/>
      <c r="CB164" s="219"/>
      <c r="CC164" s="219"/>
      <c r="CD164" s="219"/>
      <c r="CE164" s="219"/>
      <c r="CF164" s="219"/>
      <c r="CG164" s="219"/>
      <c r="CH164" s="219"/>
      <c r="CI164" s="219"/>
      <c r="CJ164" s="219"/>
      <c r="CK164" s="219"/>
      <c r="CL164" s="219"/>
      <c r="CM164" s="219"/>
      <c r="CN164" s="219"/>
      <c r="CO164" s="219"/>
      <c r="CP164" s="219"/>
      <c r="CQ164" s="219"/>
      <c r="CR164" s="219"/>
      <c r="CS164" s="219"/>
      <c r="CT164" s="219"/>
      <c r="CU164" s="219"/>
      <c r="CV164" s="219"/>
      <c r="CW164" s="219"/>
      <c r="CX164" s="219"/>
      <c r="CY164" s="219"/>
      <c r="CZ164" s="219"/>
      <c r="DA164" s="219"/>
      <c r="DB164" s="219"/>
      <c r="DC164" s="219"/>
      <c r="DD164" s="219"/>
      <c r="DE164" s="219"/>
      <c r="DF164" s="219"/>
      <c r="DG164" s="219"/>
      <c r="DH164" s="219"/>
      <c r="DI164" s="219"/>
      <c r="DJ164" s="219"/>
      <c r="DK164" s="219"/>
      <c r="DL164" s="219"/>
      <c r="DM164" s="219"/>
      <c r="DN164" s="219"/>
      <c r="DO164" s="219"/>
      <c r="DP164" s="219"/>
      <c r="DQ164" s="219"/>
      <c r="DR164" s="219"/>
      <c r="DS164" s="219"/>
      <c r="DT164" s="219"/>
      <c r="DU164" s="219"/>
      <c r="DV164" s="219"/>
      <c r="DW164" s="219"/>
      <c r="DX164" s="219"/>
      <c r="DY164" s="219"/>
      <c r="DZ164" s="219"/>
      <c r="EA164" s="219"/>
      <c r="EB164" s="219"/>
      <c r="EC164" s="219"/>
      <c r="ED164" s="219"/>
      <c r="EE164" s="219"/>
      <c r="EF164" s="219"/>
      <c r="EG164" s="219"/>
      <c r="EH164" s="219"/>
      <c r="EI164" s="219"/>
      <c r="EJ164" s="219"/>
      <c r="EK164" s="219"/>
      <c r="EL164" s="219"/>
      <c r="EM164" s="219"/>
      <c r="EN164" s="219"/>
      <c r="EO164" s="219"/>
      <c r="EP164" s="219"/>
      <c r="EQ164" s="219"/>
      <c r="ER164" s="219"/>
      <c r="ES164" s="219"/>
      <c r="ET164" s="219"/>
      <c r="EU164" s="219"/>
      <c r="EV164" s="219"/>
      <c r="EW164" s="219"/>
      <c r="EX164" s="219"/>
      <c r="EY164" s="219"/>
      <c r="EZ164" s="219"/>
      <c r="FA164" s="219"/>
      <c r="FB164" s="219"/>
      <c r="FC164" s="219"/>
      <c r="FD164" s="219"/>
      <c r="FE164" s="219"/>
      <c r="FF164" s="219"/>
      <c r="FG164" s="219"/>
      <c r="FH164" s="219"/>
      <c r="FI164" s="219"/>
      <c r="FJ164" s="219"/>
      <c r="FK164" s="219"/>
      <c r="FL164" s="219"/>
      <c r="FM164" s="219"/>
      <c r="FN164" s="219"/>
      <c r="FO164" s="219"/>
      <c r="FP164" s="219"/>
      <c r="FQ164" s="219"/>
      <c r="FR164" s="219"/>
      <c r="FS164" s="219"/>
      <c r="FT164" s="219"/>
      <c r="FU164" s="219"/>
      <c r="FV164" s="219"/>
      <c r="FW164" s="219"/>
      <c r="FX164" s="219"/>
      <c r="FY164" s="219"/>
      <c r="FZ164" s="219"/>
      <c r="GA164" s="219"/>
      <c r="GB164" s="219"/>
      <c r="GC164" s="219"/>
      <c r="GD164" s="219"/>
      <c r="GE164" s="219"/>
      <c r="GF164" s="219"/>
      <c r="GG164" s="219"/>
      <c r="GH164" s="219"/>
      <c r="GI164" s="219"/>
      <c r="GJ164" s="219"/>
      <c r="GK164" s="219"/>
      <c r="GL164" s="219"/>
      <c r="GM164" s="219"/>
      <c r="GN164" s="219"/>
      <c r="GO164" s="219"/>
      <c r="GP164" s="219"/>
      <c r="GQ164" s="219"/>
      <c r="GR164" s="219"/>
      <c r="GS164" s="219"/>
      <c r="GT164" s="219"/>
      <c r="GU164" s="219"/>
      <c r="GV164" s="219"/>
      <c r="GW164" s="219"/>
      <c r="GX164" s="219"/>
      <c r="GY164" s="219"/>
      <c r="GZ164" s="219"/>
      <c r="HA164" s="219"/>
      <c r="HB164" s="219"/>
      <c r="HC164" s="219"/>
      <c r="HD164" s="219"/>
      <c r="HE164" s="219"/>
      <c r="HF164" s="219"/>
      <c r="HG164" s="219"/>
      <c r="HH164" s="219"/>
      <c r="HI164" s="219"/>
      <c r="HJ164" s="219"/>
      <c r="HK164" s="219"/>
      <c r="HL164" s="219"/>
      <c r="HM164" s="219"/>
      <c r="HN164" s="219"/>
      <c r="HO164" s="219"/>
      <c r="HP164" s="219"/>
      <c r="HQ164" s="219"/>
      <c r="HR164" s="219"/>
      <c r="HS164" s="219"/>
      <c r="HT164" s="219"/>
      <c r="HU164" s="219"/>
      <c r="HV164" s="219"/>
      <c r="HW164" s="219"/>
      <c r="HX164" s="219"/>
      <c r="HY164" s="219"/>
      <c r="HZ164" s="219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  <c r="IW164" s="4"/>
      <c r="IX164" s="4"/>
      <c r="IY164" s="4"/>
      <c r="IZ164" s="4"/>
      <c r="JA164" s="4"/>
      <c r="JB164" s="4"/>
      <c r="JC164" s="4"/>
      <c r="JD164" s="4"/>
      <c r="JE164" s="4"/>
    </row>
    <row r="165" spans="1:265" s="78" customFormat="1">
      <c r="A165" s="76"/>
      <c r="B165" s="76"/>
      <c r="C165" s="76"/>
      <c r="D165" s="76"/>
      <c r="E165" s="76"/>
      <c r="F165" s="76"/>
      <c r="H165" s="79"/>
      <c r="I165" s="66"/>
      <c r="J165" s="80"/>
      <c r="K165" s="82"/>
      <c r="L165" s="82"/>
      <c r="M165" s="66"/>
      <c r="N165" s="82"/>
      <c r="O165" s="82"/>
      <c r="P165" s="104"/>
      <c r="Q165" s="104"/>
      <c r="R165" s="104"/>
      <c r="S165" s="82"/>
      <c r="T165" s="82"/>
      <c r="U165" s="82"/>
      <c r="V165" s="66"/>
      <c r="W165" s="82"/>
      <c r="X165" s="82"/>
      <c r="Y165" s="183"/>
      <c r="Z165" s="82"/>
      <c r="AA165" s="181"/>
      <c r="AB165" s="82"/>
      <c r="AC165" s="82"/>
      <c r="AD165" s="82"/>
      <c r="AE165" s="82"/>
      <c r="AF165" s="82"/>
      <c r="AG165" s="83"/>
      <c r="AH165" s="83"/>
      <c r="AI165" s="219"/>
      <c r="AJ165" s="219"/>
      <c r="AK165" s="219"/>
      <c r="AL165" s="66"/>
      <c r="AM165" s="219"/>
      <c r="AN165" s="219"/>
      <c r="AO165" s="219"/>
      <c r="AP165" s="219"/>
      <c r="AQ165" s="219"/>
      <c r="AR165" s="219"/>
      <c r="AS165" s="219"/>
      <c r="AT165" s="219"/>
      <c r="AU165" s="219"/>
      <c r="AV165" s="219"/>
      <c r="AW165" s="219"/>
      <c r="AX165" s="219"/>
      <c r="AY165" s="219"/>
      <c r="AZ165" s="219"/>
      <c r="BA165" s="219"/>
      <c r="BB165" s="219"/>
      <c r="BC165" s="219"/>
      <c r="BD165" s="219"/>
      <c r="BE165" s="219"/>
      <c r="BF165" s="219"/>
      <c r="BG165" s="219"/>
      <c r="BH165" s="219"/>
      <c r="BI165" s="219"/>
      <c r="BJ165" s="219"/>
      <c r="BK165" s="219"/>
      <c r="BL165" s="219"/>
      <c r="BM165" s="219"/>
      <c r="BN165" s="219"/>
      <c r="BO165" s="219"/>
      <c r="BP165" s="219"/>
      <c r="BQ165" s="219"/>
      <c r="BR165" s="219"/>
      <c r="BS165" s="219"/>
      <c r="BT165" s="219"/>
      <c r="BU165" s="219"/>
      <c r="BV165" s="219"/>
      <c r="BW165" s="219"/>
      <c r="BX165" s="219"/>
      <c r="BY165" s="219"/>
      <c r="BZ165" s="219"/>
      <c r="CA165" s="219"/>
      <c r="CB165" s="219"/>
      <c r="CC165" s="219"/>
      <c r="CD165" s="219"/>
      <c r="CE165" s="219"/>
      <c r="CF165" s="219"/>
      <c r="CG165" s="219"/>
      <c r="CH165" s="219"/>
      <c r="CI165" s="219"/>
      <c r="CJ165" s="219"/>
      <c r="CK165" s="219"/>
      <c r="CL165" s="219"/>
      <c r="CM165" s="219"/>
      <c r="CN165" s="219"/>
      <c r="CO165" s="219"/>
      <c r="CP165" s="219"/>
      <c r="CQ165" s="219"/>
      <c r="CR165" s="219"/>
      <c r="CS165" s="219"/>
      <c r="CT165" s="219"/>
      <c r="CU165" s="219"/>
      <c r="CV165" s="219"/>
      <c r="CW165" s="219"/>
      <c r="CX165" s="219"/>
      <c r="CY165" s="219"/>
      <c r="CZ165" s="219"/>
      <c r="DA165" s="219"/>
      <c r="DB165" s="219"/>
      <c r="DC165" s="219"/>
      <c r="DD165" s="219"/>
      <c r="DE165" s="219"/>
      <c r="DF165" s="219"/>
      <c r="DG165" s="219"/>
      <c r="DH165" s="219"/>
      <c r="DI165" s="219"/>
      <c r="DJ165" s="219"/>
      <c r="DK165" s="219"/>
      <c r="DL165" s="219"/>
      <c r="DM165" s="219"/>
      <c r="DN165" s="219"/>
      <c r="DO165" s="219"/>
      <c r="DP165" s="219"/>
      <c r="DQ165" s="219"/>
      <c r="DR165" s="219"/>
      <c r="DS165" s="219"/>
      <c r="DT165" s="219"/>
      <c r="DU165" s="219"/>
      <c r="DV165" s="219"/>
      <c r="DW165" s="219"/>
      <c r="DX165" s="219"/>
      <c r="DY165" s="219"/>
      <c r="DZ165" s="219"/>
      <c r="EA165" s="219"/>
      <c r="EB165" s="219"/>
      <c r="EC165" s="219"/>
      <c r="ED165" s="219"/>
      <c r="EE165" s="219"/>
      <c r="EF165" s="219"/>
      <c r="EG165" s="219"/>
      <c r="EH165" s="219"/>
      <c r="EI165" s="219"/>
      <c r="EJ165" s="219"/>
      <c r="EK165" s="219"/>
      <c r="EL165" s="219"/>
      <c r="EM165" s="219"/>
      <c r="EN165" s="219"/>
      <c r="EO165" s="219"/>
      <c r="EP165" s="219"/>
      <c r="EQ165" s="219"/>
      <c r="ER165" s="219"/>
      <c r="ES165" s="219"/>
      <c r="ET165" s="219"/>
      <c r="EU165" s="219"/>
      <c r="EV165" s="219"/>
      <c r="EW165" s="219"/>
      <c r="EX165" s="219"/>
      <c r="EY165" s="219"/>
      <c r="EZ165" s="219"/>
      <c r="FA165" s="219"/>
      <c r="FB165" s="219"/>
      <c r="FC165" s="219"/>
      <c r="FD165" s="219"/>
      <c r="FE165" s="219"/>
      <c r="FF165" s="219"/>
      <c r="FG165" s="219"/>
      <c r="FH165" s="219"/>
      <c r="FI165" s="219"/>
      <c r="FJ165" s="219"/>
      <c r="FK165" s="219"/>
      <c r="FL165" s="219"/>
      <c r="FM165" s="219"/>
      <c r="FN165" s="219"/>
      <c r="FO165" s="219"/>
      <c r="FP165" s="219"/>
      <c r="FQ165" s="219"/>
      <c r="FR165" s="219"/>
      <c r="FS165" s="219"/>
      <c r="FT165" s="219"/>
      <c r="FU165" s="219"/>
      <c r="FV165" s="219"/>
      <c r="FW165" s="219"/>
      <c r="FX165" s="219"/>
      <c r="FY165" s="219"/>
      <c r="FZ165" s="219"/>
      <c r="GA165" s="219"/>
      <c r="GB165" s="219"/>
      <c r="GC165" s="219"/>
      <c r="GD165" s="219"/>
      <c r="GE165" s="219"/>
      <c r="GF165" s="219"/>
      <c r="GG165" s="219"/>
      <c r="GH165" s="219"/>
      <c r="GI165" s="219"/>
      <c r="GJ165" s="219"/>
      <c r="GK165" s="219"/>
      <c r="GL165" s="219"/>
      <c r="GM165" s="219"/>
      <c r="GN165" s="219"/>
      <c r="GO165" s="219"/>
      <c r="GP165" s="219"/>
      <c r="GQ165" s="219"/>
      <c r="GR165" s="219"/>
      <c r="GS165" s="219"/>
      <c r="GT165" s="219"/>
      <c r="GU165" s="219"/>
      <c r="GV165" s="219"/>
      <c r="GW165" s="219"/>
      <c r="GX165" s="219"/>
      <c r="GY165" s="219"/>
      <c r="GZ165" s="219"/>
      <c r="HA165" s="219"/>
      <c r="HB165" s="219"/>
      <c r="HC165" s="219"/>
      <c r="HD165" s="219"/>
      <c r="HE165" s="219"/>
      <c r="HF165" s="219"/>
      <c r="HG165" s="219"/>
      <c r="HH165" s="219"/>
      <c r="HI165" s="219"/>
      <c r="HJ165" s="219"/>
      <c r="HK165" s="219"/>
      <c r="HL165" s="219"/>
      <c r="HM165" s="219"/>
      <c r="HN165" s="219"/>
      <c r="HO165" s="219"/>
      <c r="HP165" s="219"/>
      <c r="HQ165" s="219"/>
      <c r="HR165" s="219"/>
      <c r="HS165" s="219"/>
      <c r="HT165" s="219"/>
      <c r="HU165" s="219"/>
      <c r="HV165" s="219"/>
      <c r="HW165" s="219"/>
      <c r="HX165" s="219"/>
      <c r="HY165" s="219"/>
      <c r="HZ165" s="219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  <c r="IW165" s="4"/>
      <c r="IX165" s="4"/>
      <c r="IY165" s="4"/>
      <c r="IZ165" s="4"/>
      <c r="JA165" s="4"/>
      <c r="JB165" s="4"/>
      <c r="JC165" s="4"/>
      <c r="JD165" s="4"/>
      <c r="JE165" s="4"/>
    </row>
    <row r="166" spans="1:265" s="78" customFormat="1">
      <c r="A166" s="76"/>
      <c r="B166" s="76"/>
      <c r="C166" s="76"/>
      <c r="D166" s="76"/>
      <c r="E166" s="76"/>
      <c r="F166" s="76"/>
      <c r="H166" s="79"/>
      <c r="I166" s="66"/>
      <c r="J166" s="80"/>
      <c r="K166" s="82"/>
      <c r="L166" s="82"/>
      <c r="M166" s="66"/>
      <c r="N166" s="82"/>
      <c r="O166" s="82"/>
      <c r="P166" s="104"/>
      <c r="Q166" s="104"/>
      <c r="R166" s="104"/>
      <c r="S166" s="82"/>
      <c r="T166" s="82"/>
      <c r="U166" s="82"/>
      <c r="V166" s="66"/>
      <c r="W166" s="82"/>
      <c r="X166" s="82"/>
      <c r="Y166" s="183"/>
      <c r="Z166" s="82"/>
      <c r="AA166" s="181"/>
      <c r="AB166" s="82"/>
      <c r="AC166" s="82"/>
      <c r="AD166" s="82"/>
      <c r="AE166" s="82"/>
      <c r="AF166" s="82"/>
      <c r="AG166" s="83"/>
      <c r="AH166" s="83"/>
      <c r="AI166" s="219"/>
      <c r="AJ166" s="219"/>
      <c r="AK166" s="219"/>
      <c r="AL166" s="66"/>
      <c r="AM166" s="219"/>
      <c r="AN166" s="219"/>
      <c r="AO166" s="219"/>
      <c r="AP166" s="219"/>
      <c r="AQ166" s="219"/>
      <c r="AR166" s="219"/>
      <c r="AS166" s="219"/>
      <c r="AT166" s="219"/>
      <c r="AU166" s="219"/>
      <c r="AV166" s="219"/>
      <c r="AW166" s="219"/>
      <c r="AX166" s="219"/>
      <c r="AY166" s="219"/>
      <c r="AZ166" s="219"/>
      <c r="BA166" s="219"/>
      <c r="BB166" s="219"/>
      <c r="BC166" s="219"/>
      <c r="BD166" s="219"/>
      <c r="BE166" s="219"/>
      <c r="BF166" s="219"/>
      <c r="BG166" s="219"/>
      <c r="BH166" s="219"/>
      <c r="BI166" s="219"/>
      <c r="BJ166" s="219"/>
      <c r="BK166" s="219"/>
      <c r="BL166" s="219"/>
      <c r="BM166" s="219"/>
      <c r="BN166" s="219"/>
      <c r="BO166" s="219"/>
      <c r="BP166" s="219"/>
      <c r="BQ166" s="219"/>
      <c r="BR166" s="219"/>
      <c r="BS166" s="219"/>
      <c r="BT166" s="219"/>
      <c r="BU166" s="219"/>
      <c r="BV166" s="219"/>
      <c r="BW166" s="219"/>
      <c r="BX166" s="219"/>
      <c r="BY166" s="219"/>
      <c r="BZ166" s="219"/>
      <c r="CA166" s="219"/>
      <c r="CB166" s="219"/>
      <c r="CC166" s="219"/>
      <c r="CD166" s="219"/>
      <c r="CE166" s="219"/>
      <c r="CF166" s="219"/>
      <c r="CG166" s="219"/>
      <c r="CH166" s="219"/>
      <c r="CI166" s="219"/>
      <c r="CJ166" s="219"/>
      <c r="CK166" s="219"/>
      <c r="CL166" s="219"/>
      <c r="CM166" s="219"/>
      <c r="CN166" s="219"/>
      <c r="CO166" s="219"/>
      <c r="CP166" s="219"/>
      <c r="CQ166" s="219"/>
      <c r="CR166" s="219"/>
      <c r="CS166" s="219"/>
      <c r="CT166" s="219"/>
      <c r="CU166" s="219"/>
      <c r="CV166" s="219"/>
      <c r="CW166" s="219"/>
      <c r="CX166" s="219"/>
      <c r="CY166" s="219"/>
      <c r="CZ166" s="219"/>
      <c r="DA166" s="219"/>
      <c r="DB166" s="219"/>
      <c r="DC166" s="219"/>
      <c r="DD166" s="219"/>
      <c r="DE166" s="219"/>
      <c r="DF166" s="219"/>
      <c r="DG166" s="219"/>
      <c r="DH166" s="219"/>
      <c r="DI166" s="219"/>
      <c r="DJ166" s="219"/>
      <c r="DK166" s="219"/>
      <c r="DL166" s="219"/>
      <c r="DM166" s="219"/>
      <c r="DN166" s="219"/>
      <c r="DO166" s="219"/>
      <c r="DP166" s="219"/>
      <c r="DQ166" s="219"/>
      <c r="DR166" s="219"/>
      <c r="DS166" s="219"/>
      <c r="DT166" s="219"/>
      <c r="DU166" s="219"/>
      <c r="DV166" s="219"/>
      <c r="DW166" s="219"/>
      <c r="DX166" s="219"/>
      <c r="DY166" s="219"/>
      <c r="DZ166" s="219"/>
      <c r="EA166" s="219"/>
      <c r="EB166" s="219"/>
      <c r="EC166" s="219"/>
      <c r="ED166" s="219"/>
      <c r="EE166" s="219"/>
      <c r="EF166" s="219"/>
      <c r="EG166" s="219"/>
      <c r="EH166" s="219"/>
      <c r="EI166" s="219"/>
      <c r="EJ166" s="219"/>
      <c r="EK166" s="219"/>
      <c r="EL166" s="219"/>
      <c r="EM166" s="219"/>
      <c r="EN166" s="219"/>
      <c r="EO166" s="219"/>
      <c r="EP166" s="219"/>
      <c r="EQ166" s="219"/>
      <c r="ER166" s="219"/>
      <c r="ES166" s="219"/>
      <c r="ET166" s="219"/>
      <c r="EU166" s="219"/>
      <c r="EV166" s="219"/>
      <c r="EW166" s="219"/>
      <c r="EX166" s="219"/>
      <c r="EY166" s="219"/>
      <c r="EZ166" s="219"/>
      <c r="FA166" s="219"/>
      <c r="FB166" s="219"/>
      <c r="FC166" s="219"/>
      <c r="FD166" s="219"/>
      <c r="FE166" s="219"/>
      <c r="FF166" s="219"/>
      <c r="FG166" s="219"/>
      <c r="FH166" s="219"/>
      <c r="FI166" s="219"/>
      <c r="FJ166" s="219"/>
      <c r="FK166" s="219"/>
      <c r="FL166" s="219"/>
      <c r="FM166" s="219"/>
      <c r="FN166" s="219"/>
      <c r="FO166" s="219"/>
      <c r="FP166" s="219"/>
      <c r="FQ166" s="219"/>
      <c r="FR166" s="219"/>
      <c r="FS166" s="219"/>
      <c r="FT166" s="219"/>
      <c r="FU166" s="219"/>
      <c r="FV166" s="219"/>
      <c r="FW166" s="219"/>
      <c r="FX166" s="219"/>
      <c r="FY166" s="219"/>
      <c r="FZ166" s="219"/>
      <c r="GA166" s="219"/>
      <c r="GB166" s="219"/>
      <c r="GC166" s="219"/>
      <c r="GD166" s="219"/>
      <c r="GE166" s="219"/>
      <c r="GF166" s="219"/>
      <c r="GG166" s="219"/>
      <c r="GH166" s="219"/>
      <c r="GI166" s="219"/>
      <c r="GJ166" s="219"/>
      <c r="GK166" s="219"/>
      <c r="GL166" s="219"/>
      <c r="GM166" s="219"/>
      <c r="GN166" s="219"/>
      <c r="GO166" s="219"/>
      <c r="GP166" s="219"/>
      <c r="GQ166" s="219"/>
      <c r="GR166" s="219"/>
      <c r="GS166" s="219"/>
      <c r="GT166" s="219"/>
      <c r="GU166" s="219"/>
      <c r="GV166" s="219"/>
      <c r="GW166" s="219"/>
      <c r="GX166" s="219"/>
      <c r="GY166" s="219"/>
      <c r="GZ166" s="219"/>
      <c r="HA166" s="219"/>
      <c r="HB166" s="219"/>
      <c r="HC166" s="219"/>
      <c r="HD166" s="219"/>
      <c r="HE166" s="219"/>
      <c r="HF166" s="219"/>
      <c r="HG166" s="219"/>
      <c r="HH166" s="219"/>
      <c r="HI166" s="219"/>
      <c r="HJ166" s="219"/>
      <c r="HK166" s="219"/>
      <c r="HL166" s="219"/>
      <c r="HM166" s="219"/>
      <c r="HN166" s="219"/>
      <c r="HO166" s="219"/>
      <c r="HP166" s="219"/>
      <c r="HQ166" s="219"/>
      <c r="HR166" s="219"/>
      <c r="HS166" s="219"/>
      <c r="HT166" s="219"/>
      <c r="HU166" s="219"/>
      <c r="HV166" s="219"/>
      <c r="HW166" s="219"/>
      <c r="HX166" s="219"/>
      <c r="HY166" s="219"/>
      <c r="HZ166" s="219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  <c r="IW166" s="4"/>
      <c r="IX166" s="4"/>
      <c r="IY166" s="4"/>
      <c r="IZ166" s="4"/>
      <c r="JA166" s="4"/>
      <c r="JB166" s="4"/>
      <c r="JC166" s="4"/>
      <c r="JD166" s="4"/>
      <c r="JE166" s="4"/>
    </row>
    <row r="167" spans="1:265" s="78" customFormat="1">
      <c r="A167" s="76"/>
      <c r="B167" s="76"/>
      <c r="C167" s="76"/>
      <c r="D167" s="76"/>
      <c r="E167" s="76"/>
      <c r="F167" s="76"/>
      <c r="H167" s="79"/>
      <c r="I167" s="66"/>
      <c r="J167" s="80"/>
      <c r="K167" s="82"/>
      <c r="L167" s="82"/>
      <c r="M167" s="66"/>
      <c r="N167" s="82"/>
      <c r="O167" s="82"/>
      <c r="P167" s="104"/>
      <c r="Q167" s="104"/>
      <c r="R167" s="104"/>
      <c r="S167" s="82"/>
      <c r="T167" s="82"/>
      <c r="U167" s="82"/>
      <c r="V167" s="66"/>
      <c r="W167" s="82"/>
      <c r="X167" s="82"/>
      <c r="Y167" s="183"/>
      <c r="Z167" s="82"/>
      <c r="AA167" s="181"/>
      <c r="AB167" s="82"/>
      <c r="AC167" s="82"/>
      <c r="AD167" s="82"/>
      <c r="AE167" s="82"/>
      <c r="AF167" s="82"/>
      <c r="AG167" s="83"/>
      <c r="AH167" s="83"/>
      <c r="AI167" s="219"/>
      <c r="AJ167" s="219"/>
      <c r="AK167" s="219"/>
      <c r="AL167" s="66"/>
      <c r="AM167" s="219"/>
      <c r="AN167" s="219"/>
      <c r="AO167" s="219"/>
      <c r="AP167" s="219"/>
      <c r="AQ167" s="219"/>
      <c r="AR167" s="219"/>
      <c r="AS167" s="219"/>
      <c r="AT167" s="219"/>
      <c r="AU167" s="219"/>
      <c r="AV167" s="219"/>
      <c r="AW167" s="219"/>
      <c r="AX167" s="219"/>
      <c r="AY167" s="219"/>
      <c r="AZ167" s="219"/>
      <c r="BA167" s="219"/>
      <c r="BB167" s="219"/>
      <c r="BC167" s="219"/>
      <c r="BD167" s="219"/>
      <c r="BE167" s="219"/>
      <c r="BF167" s="219"/>
      <c r="BG167" s="219"/>
      <c r="BH167" s="219"/>
      <c r="BI167" s="219"/>
      <c r="BJ167" s="219"/>
      <c r="BK167" s="219"/>
      <c r="BL167" s="219"/>
      <c r="BM167" s="219"/>
      <c r="BN167" s="219"/>
      <c r="BO167" s="219"/>
      <c r="BP167" s="219"/>
      <c r="BQ167" s="219"/>
      <c r="BR167" s="219"/>
      <c r="BS167" s="219"/>
      <c r="BT167" s="219"/>
      <c r="BU167" s="219"/>
      <c r="BV167" s="219"/>
      <c r="BW167" s="219"/>
      <c r="BX167" s="219"/>
      <c r="BY167" s="219"/>
      <c r="BZ167" s="219"/>
      <c r="CA167" s="219"/>
      <c r="CB167" s="219"/>
      <c r="CC167" s="219"/>
      <c r="CD167" s="219"/>
      <c r="CE167" s="219"/>
      <c r="CF167" s="219"/>
      <c r="CG167" s="219"/>
      <c r="CH167" s="219"/>
      <c r="CI167" s="219"/>
      <c r="CJ167" s="219"/>
      <c r="CK167" s="219"/>
      <c r="CL167" s="219"/>
      <c r="CM167" s="219"/>
      <c r="CN167" s="219"/>
      <c r="CO167" s="219"/>
      <c r="CP167" s="219"/>
      <c r="CQ167" s="219"/>
      <c r="CR167" s="219"/>
      <c r="CS167" s="219"/>
      <c r="CT167" s="219"/>
      <c r="CU167" s="219"/>
      <c r="CV167" s="219"/>
      <c r="CW167" s="219"/>
      <c r="CX167" s="219"/>
      <c r="CY167" s="219"/>
      <c r="CZ167" s="219"/>
      <c r="DA167" s="219"/>
      <c r="DB167" s="219"/>
      <c r="DC167" s="219"/>
      <c r="DD167" s="219"/>
      <c r="DE167" s="219"/>
      <c r="DF167" s="219"/>
      <c r="DG167" s="219"/>
      <c r="DH167" s="219"/>
      <c r="DI167" s="219"/>
      <c r="DJ167" s="219"/>
      <c r="DK167" s="219"/>
      <c r="DL167" s="219"/>
      <c r="DM167" s="219"/>
      <c r="DN167" s="219"/>
      <c r="DO167" s="219"/>
      <c r="DP167" s="219"/>
      <c r="DQ167" s="219"/>
      <c r="DR167" s="219"/>
      <c r="DS167" s="219"/>
      <c r="DT167" s="219"/>
      <c r="DU167" s="219"/>
      <c r="DV167" s="219"/>
      <c r="DW167" s="219"/>
      <c r="DX167" s="219"/>
      <c r="DY167" s="219"/>
      <c r="DZ167" s="219"/>
      <c r="EA167" s="219"/>
      <c r="EB167" s="219"/>
      <c r="EC167" s="219"/>
      <c r="ED167" s="219"/>
      <c r="EE167" s="219"/>
      <c r="EF167" s="219"/>
      <c r="EG167" s="219"/>
      <c r="EH167" s="219"/>
      <c r="EI167" s="219"/>
      <c r="EJ167" s="219"/>
      <c r="EK167" s="219"/>
      <c r="EL167" s="219"/>
      <c r="EM167" s="219"/>
      <c r="EN167" s="219"/>
      <c r="EO167" s="219"/>
      <c r="EP167" s="219"/>
      <c r="EQ167" s="219"/>
      <c r="ER167" s="219"/>
      <c r="ES167" s="219"/>
      <c r="ET167" s="219"/>
      <c r="EU167" s="219"/>
      <c r="EV167" s="219"/>
      <c r="EW167" s="219"/>
      <c r="EX167" s="219"/>
      <c r="EY167" s="219"/>
      <c r="EZ167" s="219"/>
      <c r="FA167" s="219"/>
      <c r="FB167" s="219"/>
      <c r="FC167" s="219"/>
      <c r="FD167" s="219"/>
      <c r="FE167" s="219"/>
      <c r="FF167" s="219"/>
      <c r="FG167" s="219"/>
      <c r="FH167" s="219"/>
      <c r="FI167" s="219"/>
      <c r="FJ167" s="219"/>
      <c r="FK167" s="219"/>
      <c r="FL167" s="219"/>
      <c r="FM167" s="219"/>
      <c r="FN167" s="219"/>
      <c r="FO167" s="219"/>
      <c r="FP167" s="219"/>
      <c r="FQ167" s="219"/>
      <c r="FR167" s="219"/>
      <c r="FS167" s="219"/>
      <c r="FT167" s="219"/>
      <c r="FU167" s="219"/>
      <c r="FV167" s="219"/>
      <c r="FW167" s="219"/>
      <c r="FX167" s="219"/>
      <c r="FY167" s="219"/>
      <c r="FZ167" s="219"/>
      <c r="GA167" s="219"/>
      <c r="GB167" s="219"/>
      <c r="GC167" s="219"/>
      <c r="GD167" s="219"/>
      <c r="GE167" s="219"/>
      <c r="GF167" s="219"/>
      <c r="GG167" s="219"/>
      <c r="GH167" s="219"/>
      <c r="GI167" s="219"/>
      <c r="GJ167" s="219"/>
      <c r="GK167" s="219"/>
      <c r="GL167" s="219"/>
      <c r="GM167" s="219"/>
      <c r="GN167" s="219"/>
      <c r="GO167" s="219"/>
      <c r="GP167" s="219"/>
      <c r="GQ167" s="219"/>
      <c r="GR167" s="219"/>
      <c r="GS167" s="219"/>
      <c r="GT167" s="219"/>
      <c r="GU167" s="219"/>
      <c r="GV167" s="219"/>
      <c r="GW167" s="219"/>
      <c r="GX167" s="219"/>
      <c r="GY167" s="219"/>
      <c r="GZ167" s="219"/>
      <c r="HA167" s="219"/>
      <c r="HB167" s="219"/>
      <c r="HC167" s="219"/>
      <c r="HD167" s="219"/>
      <c r="HE167" s="219"/>
      <c r="HF167" s="219"/>
      <c r="HG167" s="219"/>
      <c r="HH167" s="219"/>
      <c r="HI167" s="219"/>
      <c r="HJ167" s="219"/>
      <c r="HK167" s="219"/>
      <c r="HL167" s="219"/>
      <c r="HM167" s="219"/>
      <c r="HN167" s="219"/>
      <c r="HO167" s="219"/>
      <c r="HP167" s="219"/>
      <c r="HQ167" s="219"/>
      <c r="HR167" s="219"/>
      <c r="HS167" s="219"/>
      <c r="HT167" s="219"/>
      <c r="HU167" s="219"/>
      <c r="HV167" s="219"/>
      <c r="HW167" s="219"/>
      <c r="HX167" s="219"/>
      <c r="HY167" s="219"/>
      <c r="HZ167" s="219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  <c r="IW167" s="4"/>
      <c r="IX167" s="4"/>
      <c r="IY167" s="4"/>
      <c r="IZ167" s="4"/>
      <c r="JA167" s="4"/>
      <c r="JB167" s="4"/>
      <c r="JC167" s="4"/>
      <c r="JD167" s="4"/>
      <c r="JE167" s="4"/>
    </row>
    <row r="168" spans="1:265" s="78" customFormat="1">
      <c r="A168" s="76"/>
      <c r="B168" s="76"/>
      <c r="C168" s="76"/>
      <c r="D168" s="76"/>
      <c r="E168" s="76"/>
      <c r="F168" s="76"/>
      <c r="H168" s="79"/>
      <c r="I168" s="66"/>
      <c r="J168" s="80"/>
      <c r="K168" s="82"/>
      <c r="L168" s="82"/>
      <c r="M168" s="66"/>
      <c r="N168" s="82"/>
      <c r="O168" s="82"/>
      <c r="P168" s="104"/>
      <c r="Q168" s="104"/>
      <c r="R168" s="104"/>
      <c r="S168" s="82"/>
      <c r="T168" s="82"/>
      <c r="U168" s="82"/>
      <c r="V168" s="66"/>
      <c r="W168" s="82"/>
      <c r="X168" s="82"/>
      <c r="Y168" s="183"/>
      <c r="Z168" s="82"/>
      <c r="AA168" s="181"/>
      <c r="AB168" s="82"/>
      <c r="AC168" s="82"/>
      <c r="AD168" s="82"/>
      <c r="AE168" s="82"/>
      <c r="AF168" s="82"/>
      <c r="AG168" s="83"/>
      <c r="AH168" s="83"/>
      <c r="AI168" s="219"/>
      <c r="AJ168" s="219"/>
      <c r="AK168" s="219"/>
      <c r="AL168" s="66"/>
      <c r="AM168" s="219"/>
      <c r="AN168" s="219"/>
      <c r="AO168" s="219"/>
      <c r="AP168" s="219"/>
      <c r="AQ168" s="219"/>
      <c r="AR168" s="219"/>
      <c r="AS168" s="219"/>
      <c r="AT168" s="219"/>
      <c r="AU168" s="219"/>
      <c r="AV168" s="219"/>
      <c r="AW168" s="219"/>
      <c r="AX168" s="219"/>
      <c r="AY168" s="219"/>
      <c r="AZ168" s="219"/>
      <c r="BA168" s="219"/>
      <c r="BB168" s="219"/>
      <c r="BC168" s="219"/>
      <c r="BD168" s="219"/>
      <c r="BE168" s="219"/>
      <c r="BF168" s="219"/>
      <c r="BG168" s="219"/>
      <c r="BH168" s="219"/>
      <c r="BI168" s="219"/>
      <c r="BJ168" s="219"/>
      <c r="BK168" s="219"/>
      <c r="BL168" s="219"/>
      <c r="BM168" s="219"/>
      <c r="BN168" s="219"/>
      <c r="BO168" s="219"/>
      <c r="BP168" s="219"/>
      <c r="BQ168" s="219"/>
      <c r="BR168" s="219"/>
      <c r="BS168" s="219"/>
      <c r="BT168" s="219"/>
      <c r="BU168" s="219"/>
      <c r="BV168" s="219"/>
      <c r="BW168" s="219"/>
      <c r="BX168" s="219"/>
      <c r="BY168" s="219"/>
      <c r="BZ168" s="219"/>
      <c r="CA168" s="219"/>
      <c r="CB168" s="219"/>
      <c r="CC168" s="219"/>
      <c r="CD168" s="219"/>
      <c r="CE168" s="219"/>
      <c r="CF168" s="219"/>
      <c r="CG168" s="219"/>
      <c r="CH168" s="219"/>
      <c r="CI168" s="219"/>
      <c r="CJ168" s="219"/>
      <c r="CK168" s="219"/>
      <c r="CL168" s="219"/>
      <c r="CM168" s="219"/>
      <c r="CN168" s="219"/>
      <c r="CO168" s="219"/>
      <c r="CP168" s="219"/>
      <c r="CQ168" s="219"/>
      <c r="CR168" s="219"/>
      <c r="CS168" s="219"/>
      <c r="CT168" s="219"/>
      <c r="CU168" s="219"/>
      <c r="CV168" s="219"/>
      <c r="CW168" s="219"/>
      <c r="CX168" s="219"/>
      <c r="CY168" s="219"/>
      <c r="CZ168" s="219"/>
      <c r="DA168" s="219"/>
      <c r="DB168" s="219"/>
      <c r="DC168" s="219"/>
      <c r="DD168" s="219"/>
      <c r="DE168" s="219"/>
      <c r="DF168" s="219"/>
      <c r="DG168" s="219"/>
      <c r="DH168" s="219"/>
      <c r="DI168" s="219"/>
      <c r="DJ168" s="219"/>
      <c r="DK168" s="219"/>
      <c r="DL168" s="219"/>
      <c r="DM168" s="219"/>
      <c r="DN168" s="219"/>
      <c r="DO168" s="219"/>
      <c r="DP168" s="219"/>
      <c r="DQ168" s="219"/>
      <c r="DR168" s="219"/>
      <c r="DS168" s="219"/>
      <c r="DT168" s="219"/>
      <c r="DU168" s="219"/>
      <c r="DV168" s="219"/>
      <c r="DW168" s="219"/>
      <c r="DX168" s="219"/>
      <c r="DY168" s="219"/>
      <c r="DZ168" s="219"/>
      <c r="EA168" s="219"/>
      <c r="EB168" s="219"/>
      <c r="EC168" s="219"/>
      <c r="ED168" s="219"/>
      <c r="EE168" s="219"/>
      <c r="EF168" s="219"/>
      <c r="EG168" s="219"/>
      <c r="EH168" s="219"/>
      <c r="EI168" s="219"/>
      <c r="EJ168" s="219"/>
      <c r="EK168" s="219"/>
      <c r="EL168" s="219"/>
      <c r="EM168" s="219"/>
      <c r="EN168" s="219"/>
      <c r="EO168" s="219"/>
      <c r="EP168" s="219"/>
      <c r="EQ168" s="219"/>
      <c r="ER168" s="219"/>
      <c r="ES168" s="219"/>
      <c r="ET168" s="219"/>
      <c r="EU168" s="219"/>
      <c r="EV168" s="219"/>
      <c r="EW168" s="219"/>
      <c r="EX168" s="219"/>
      <c r="EY168" s="219"/>
      <c r="EZ168" s="219"/>
      <c r="FA168" s="219"/>
      <c r="FB168" s="219"/>
      <c r="FC168" s="219"/>
      <c r="FD168" s="219"/>
      <c r="FE168" s="219"/>
      <c r="FF168" s="219"/>
      <c r="FG168" s="219"/>
      <c r="FH168" s="219"/>
      <c r="FI168" s="219"/>
      <c r="FJ168" s="219"/>
      <c r="FK168" s="219"/>
      <c r="FL168" s="219"/>
      <c r="FM168" s="219"/>
      <c r="FN168" s="219"/>
      <c r="FO168" s="219"/>
      <c r="FP168" s="219"/>
      <c r="FQ168" s="219"/>
      <c r="FR168" s="219"/>
      <c r="FS168" s="219"/>
      <c r="FT168" s="219"/>
      <c r="FU168" s="219"/>
      <c r="FV168" s="219"/>
      <c r="FW168" s="219"/>
      <c r="FX168" s="219"/>
      <c r="FY168" s="219"/>
      <c r="FZ168" s="219"/>
      <c r="GA168" s="219"/>
      <c r="GB168" s="219"/>
      <c r="GC168" s="219"/>
      <c r="GD168" s="219"/>
      <c r="GE168" s="219"/>
      <c r="GF168" s="219"/>
      <c r="GG168" s="219"/>
      <c r="GH168" s="219"/>
      <c r="GI168" s="219"/>
      <c r="GJ168" s="219"/>
      <c r="GK168" s="219"/>
      <c r="GL168" s="219"/>
      <c r="GM168" s="219"/>
      <c r="GN168" s="219"/>
      <c r="GO168" s="219"/>
      <c r="GP168" s="219"/>
      <c r="GQ168" s="219"/>
      <c r="GR168" s="219"/>
      <c r="GS168" s="219"/>
      <c r="GT168" s="219"/>
      <c r="GU168" s="219"/>
      <c r="GV168" s="219"/>
      <c r="GW168" s="219"/>
      <c r="GX168" s="219"/>
      <c r="GY168" s="219"/>
      <c r="GZ168" s="219"/>
      <c r="HA168" s="219"/>
      <c r="HB168" s="219"/>
      <c r="HC168" s="219"/>
      <c r="HD168" s="219"/>
      <c r="HE168" s="219"/>
      <c r="HF168" s="219"/>
      <c r="HG168" s="219"/>
      <c r="HH168" s="219"/>
      <c r="HI168" s="219"/>
      <c r="HJ168" s="219"/>
      <c r="HK168" s="219"/>
      <c r="HL168" s="219"/>
      <c r="HM168" s="219"/>
      <c r="HN168" s="219"/>
      <c r="HO168" s="219"/>
      <c r="HP168" s="219"/>
      <c r="HQ168" s="219"/>
      <c r="HR168" s="219"/>
      <c r="HS168" s="219"/>
      <c r="HT168" s="219"/>
      <c r="HU168" s="219"/>
      <c r="HV168" s="219"/>
      <c r="HW168" s="219"/>
      <c r="HX168" s="219"/>
      <c r="HY168" s="219"/>
      <c r="HZ168" s="219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  <c r="IW168" s="4"/>
      <c r="IX168" s="4"/>
      <c r="IY168" s="4"/>
      <c r="IZ168" s="4"/>
      <c r="JA168" s="4"/>
      <c r="JB168" s="4"/>
      <c r="JC168" s="4"/>
      <c r="JD168" s="4"/>
      <c r="JE168" s="4"/>
    </row>
    <row r="169" spans="1:265" s="78" customFormat="1">
      <c r="A169" s="76"/>
      <c r="B169" s="76"/>
      <c r="C169" s="76"/>
      <c r="D169" s="76"/>
      <c r="E169" s="76"/>
      <c r="F169" s="76"/>
      <c r="H169" s="79"/>
      <c r="I169" s="66"/>
      <c r="J169" s="80"/>
      <c r="K169" s="82"/>
      <c r="L169" s="82"/>
      <c r="M169" s="66"/>
      <c r="N169" s="82"/>
      <c r="O169" s="82"/>
      <c r="P169" s="104"/>
      <c r="Q169" s="104"/>
      <c r="R169" s="104"/>
      <c r="S169" s="82"/>
      <c r="T169" s="82"/>
      <c r="U169" s="82"/>
      <c r="V169" s="66"/>
      <c r="W169" s="82"/>
      <c r="X169" s="82"/>
      <c r="Y169" s="183"/>
      <c r="Z169" s="82"/>
      <c r="AA169" s="181"/>
      <c r="AB169" s="82"/>
      <c r="AC169" s="82"/>
      <c r="AD169" s="82"/>
      <c r="AE169" s="82"/>
      <c r="AF169" s="82"/>
      <c r="AG169" s="83"/>
      <c r="AH169" s="83"/>
      <c r="AI169" s="219"/>
      <c r="AJ169" s="219"/>
      <c r="AK169" s="219"/>
      <c r="AL169" s="66"/>
      <c r="AM169" s="219"/>
      <c r="AN169" s="219"/>
      <c r="AO169" s="219"/>
      <c r="AP169" s="219"/>
      <c r="AQ169" s="219"/>
      <c r="AR169" s="219"/>
      <c r="AS169" s="219"/>
      <c r="AT169" s="219"/>
      <c r="AU169" s="219"/>
      <c r="AV169" s="219"/>
      <c r="AW169" s="219"/>
      <c r="AX169" s="219"/>
      <c r="AY169" s="219"/>
      <c r="AZ169" s="219"/>
      <c r="BA169" s="219"/>
      <c r="BB169" s="219"/>
      <c r="BC169" s="219"/>
      <c r="BD169" s="219"/>
      <c r="BE169" s="219"/>
      <c r="BF169" s="219"/>
      <c r="BG169" s="219"/>
      <c r="BH169" s="219"/>
      <c r="BI169" s="219"/>
      <c r="BJ169" s="219"/>
      <c r="BK169" s="219"/>
      <c r="BL169" s="219"/>
      <c r="BM169" s="219"/>
      <c r="BN169" s="219"/>
      <c r="BO169" s="219"/>
      <c r="BP169" s="219"/>
      <c r="BQ169" s="219"/>
      <c r="BR169" s="219"/>
      <c r="BS169" s="219"/>
      <c r="BT169" s="219"/>
      <c r="BU169" s="219"/>
      <c r="BV169" s="219"/>
      <c r="BW169" s="219"/>
      <c r="BX169" s="219"/>
      <c r="BY169" s="219"/>
      <c r="BZ169" s="219"/>
      <c r="CA169" s="219"/>
      <c r="CB169" s="219"/>
      <c r="CC169" s="219"/>
      <c r="CD169" s="219"/>
      <c r="CE169" s="219"/>
      <c r="CF169" s="219"/>
      <c r="CG169" s="219"/>
      <c r="CH169" s="219"/>
      <c r="CI169" s="219"/>
      <c r="CJ169" s="219"/>
      <c r="CK169" s="219"/>
      <c r="CL169" s="219"/>
      <c r="CM169" s="219"/>
      <c r="CN169" s="219"/>
      <c r="CO169" s="219"/>
      <c r="CP169" s="219"/>
      <c r="CQ169" s="219"/>
      <c r="CR169" s="219"/>
      <c r="CS169" s="219"/>
      <c r="CT169" s="219"/>
      <c r="CU169" s="219"/>
      <c r="CV169" s="219"/>
      <c r="CW169" s="219"/>
      <c r="CX169" s="219"/>
      <c r="CY169" s="219"/>
      <c r="CZ169" s="219"/>
      <c r="DA169" s="219"/>
      <c r="DB169" s="219"/>
      <c r="DC169" s="219"/>
      <c r="DD169" s="219"/>
      <c r="DE169" s="219"/>
      <c r="DF169" s="219"/>
      <c r="DG169" s="219"/>
      <c r="DH169" s="219"/>
      <c r="DI169" s="219"/>
      <c r="DJ169" s="219"/>
      <c r="DK169" s="219"/>
      <c r="DL169" s="219"/>
      <c r="DM169" s="219"/>
      <c r="DN169" s="219"/>
      <c r="DO169" s="219"/>
      <c r="DP169" s="219"/>
      <c r="DQ169" s="219"/>
      <c r="DR169" s="219"/>
      <c r="DS169" s="219"/>
      <c r="DT169" s="219"/>
      <c r="DU169" s="219"/>
      <c r="DV169" s="219"/>
      <c r="DW169" s="219"/>
      <c r="DX169" s="219"/>
      <c r="DY169" s="219"/>
      <c r="DZ169" s="219"/>
      <c r="EA169" s="219"/>
      <c r="EB169" s="219"/>
      <c r="EC169" s="219"/>
      <c r="ED169" s="219"/>
      <c r="EE169" s="219"/>
      <c r="EF169" s="219"/>
      <c r="EG169" s="219"/>
      <c r="EH169" s="219"/>
      <c r="EI169" s="219"/>
      <c r="EJ169" s="219"/>
      <c r="EK169" s="219"/>
      <c r="EL169" s="219"/>
      <c r="EM169" s="219"/>
      <c r="EN169" s="219"/>
      <c r="EO169" s="219"/>
      <c r="EP169" s="219"/>
      <c r="EQ169" s="219"/>
      <c r="ER169" s="219"/>
      <c r="ES169" s="219"/>
      <c r="ET169" s="219"/>
      <c r="EU169" s="219"/>
      <c r="EV169" s="219"/>
      <c r="EW169" s="219"/>
      <c r="EX169" s="219"/>
      <c r="EY169" s="219"/>
      <c r="EZ169" s="219"/>
      <c r="FA169" s="219"/>
      <c r="FB169" s="219"/>
      <c r="FC169" s="219"/>
      <c r="FD169" s="219"/>
      <c r="FE169" s="219"/>
      <c r="FF169" s="219"/>
      <c r="FG169" s="219"/>
      <c r="FH169" s="219"/>
      <c r="FI169" s="219"/>
      <c r="FJ169" s="219"/>
      <c r="FK169" s="219"/>
      <c r="FL169" s="219"/>
      <c r="FM169" s="219"/>
      <c r="FN169" s="219"/>
      <c r="FO169" s="219"/>
      <c r="FP169" s="219"/>
      <c r="FQ169" s="219"/>
      <c r="FR169" s="219"/>
      <c r="FS169" s="219"/>
      <c r="FT169" s="219"/>
      <c r="FU169" s="219"/>
      <c r="FV169" s="219"/>
      <c r="FW169" s="219"/>
      <c r="FX169" s="219"/>
      <c r="FY169" s="219"/>
      <c r="FZ169" s="219"/>
      <c r="GA169" s="219"/>
      <c r="GB169" s="219"/>
      <c r="GC169" s="219"/>
      <c r="GD169" s="219"/>
      <c r="GE169" s="219"/>
      <c r="GF169" s="219"/>
      <c r="GG169" s="219"/>
      <c r="GH169" s="219"/>
      <c r="GI169" s="219"/>
      <c r="GJ169" s="219"/>
      <c r="GK169" s="219"/>
      <c r="GL169" s="219"/>
      <c r="GM169" s="219"/>
      <c r="GN169" s="219"/>
      <c r="GO169" s="219"/>
      <c r="GP169" s="219"/>
      <c r="GQ169" s="219"/>
      <c r="GR169" s="219"/>
      <c r="GS169" s="219"/>
      <c r="GT169" s="219"/>
      <c r="GU169" s="219"/>
      <c r="GV169" s="219"/>
      <c r="GW169" s="219"/>
      <c r="GX169" s="219"/>
      <c r="GY169" s="219"/>
      <c r="GZ169" s="219"/>
      <c r="HA169" s="219"/>
      <c r="HB169" s="219"/>
      <c r="HC169" s="219"/>
      <c r="HD169" s="219"/>
      <c r="HE169" s="219"/>
      <c r="HF169" s="219"/>
      <c r="HG169" s="219"/>
      <c r="HH169" s="219"/>
      <c r="HI169" s="219"/>
      <c r="HJ169" s="219"/>
      <c r="HK169" s="219"/>
      <c r="HL169" s="219"/>
      <c r="HM169" s="219"/>
      <c r="HN169" s="219"/>
      <c r="HO169" s="219"/>
      <c r="HP169" s="219"/>
      <c r="HQ169" s="219"/>
      <c r="HR169" s="219"/>
      <c r="HS169" s="219"/>
      <c r="HT169" s="219"/>
      <c r="HU169" s="219"/>
      <c r="HV169" s="219"/>
      <c r="HW169" s="219"/>
      <c r="HX169" s="219"/>
      <c r="HY169" s="219"/>
      <c r="HZ169" s="219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  <c r="IW169" s="4"/>
      <c r="IX169" s="4"/>
      <c r="IY169" s="4"/>
      <c r="IZ169" s="4"/>
      <c r="JA169" s="4"/>
      <c r="JB169" s="4"/>
      <c r="JC169" s="4"/>
      <c r="JD169" s="4"/>
      <c r="JE169" s="4"/>
    </row>
    <row r="170" spans="1:265" s="78" customFormat="1">
      <c r="A170" s="76"/>
      <c r="B170" s="76"/>
      <c r="C170" s="76"/>
      <c r="D170" s="76"/>
      <c r="E170" s="76"/>
      <c r="F170" s="76"/>
      <c r="H170" s="79"/>
      <c r="I170" s="66"/>
      <c r="J170" s="80"/>
      <c r="K170" s="82"/>
      <c r="L170" s="82"/>
      <c r="M170" s="66"/>
      <c r="N170" s="82"/>
      <c r="O170" s="82"/>
      <c r="P170" s="104"/>
      <c r="Q170" s="104"/>
      <c r="R170" s="104"/>
      <c r="S170" s="82"/>
      <c r="T170" s="82"/>
      <c r="U170" s="82"/>
      <c r="V170" s="66"/>
      <c r="W170" s="82"/>
      <c r="X170" s="82"/>
      <c r="Y170" s="183"/>
      <c r="Z170" s="82"/>
      <c r="AA170" s="181"/>
      <c r="AB170" s="82"/>
      <c r="AC170" s="82"/>
      <c r="AD170" s="82"/>
      <c r="AE170" s="82"/>
      <c r="AF170" s="82"/>
      <c r="AG170" s="83"/>
      <c r="AH170" s="83"/>
      <c r="AI170" s="219"/>
      <c r="AJ170" s="219"/>
      <c r="AK170" s="219"/>
      <c r="AL170" s="66"/>
      <c r="AM170" s="219"/>
      <c r="AN170" s="219"/>
      <c r="AO170" s="219"/>
      <c r="AP170" s="219"/>
      <c r="AQ170" s="219"/>
      <c r="AR170" s="219"/>
      <c r="AS170" s="219"/>
      <c r="AT170" s="219"/>
      <c r="AU170" s="219"/>
      <c r="AV170" s="219"/>
      <c r="AW170" s="219"/>
      <c r="AX170" s="219"/>
      <c r="AY170" s="219"/>
      <c r="AZ170" s="219"/>
      <c r="BA170" s="219"/>
      <c r="BB170" s="219"/>
      <c r="BC170" s="219"/>
      <c r="BD170" s="219"/>
      <c r="BE170" s="219"/>
      <c r="BF170" s="219"/>
      <c r="BG170" s="219"/>
      <c r="BH170" s="219"/>
      <c r="BI170" s="219"/>
      <c r="BJ170" s="219"/>
      <c r="BK170" s="219"/>
      <c r="BL170" s="219"/>
      <c r="BM170" s="219"/>
      <c r="BN170" s="219"/>
      <c r="BO170" s="219"/>
      <c r="BP170" s="219"/>
      <c r="BQ170" s="219"/>
      <c r="BR170" s="219"/>
      <c r="BS170" s="219"/>
      <c r="BT170" s="219"/>
      <c r="BU170" s="219"/>
      <c r="BV170" s="219"/>
      <c r="BW170" s="219"/>
      <c r="BX170" s="219"/>
      <c r="BY170" s="219"/>
      <c r="BZ170" s="219"/>
      <c r="CA170" s="219"/>
      <c r="CB170" s="219"/>
      <c r="CC170" s="219"/>
      <c r="CD170" s="219"/>
      <c r="CE170" s="219"/>
      <c r="CF170" s="219"/>
      <c r="CG170" s="219"/>
      <c r="CH170" s="219"/>
      <c r="CI170" s="219"/>
      <c r="CJ170" s="219"/>
      <c r="CK170" s="219"/>
      <c r="CL170" s="219"/>
      <c r="CM170" s="219"/>
      <c r="CN170" s="219"/>
      <c r="CO170" s="219"/>
      <c r="CP170" s="219"/>
      <c r="CQ170" s="219"/>
      <c r="CR170" s="219"/>
      <c r="CS170" s="219"/>
      <c r="CT170" s="219"/>
      <c r="CU170" s="219"/>
      <c r="CV170" s="219"/>
      <c r="CW170" s="219"/>
      <c r="CX170" s="219"/>
      <c r="CY170" s="219"/>
      <c r="CZ170" s="219"/>
      <c r="DA170" s="219"/>
      <c r="DB170" s="219"/>
      <c r="DC170" s="219"/>
      <c r="DD170" s="219"/>
      <c r="DE170" s="219"/>
      <c r="DF170" s="219"/>
      <c r="DG170" s="219"/>
      <c r="DH170" s="219"/>
      <c r="DI170" s="219"/>
      <c r="DJ170" s="219"/>
      <c r="DK170" s="219"/>
      <c r="DL170" s="219"/>
      <c r="DM170" s="219"/>
      <c r="DN170" s="219"/>
      <c r="DO170" s="219"/>
      <c r="DP170" s="219"/>
      <c r="DQ170" s="219"/>
      <c r="DR170" s="219"/>
      <c r="DS170" s="219"/>
      <c r="DT170" s="219"/>
      <c r="DU170" s="219"/>
      <c r="DV170" s="219"/>
      <c r="DW170" s="219"/>
      <c r="DX170" s="219"/>
      <c r="DY170" s="219"/>
      <c r="DZ170" s="219"/>
      <c r="EA170" s="219"/>
      <c r="EB170" s="219"/>
      <c r="EC170" s="219"/>
      <c r="ED170" s="219"/>
      <c r="EE170" s="219"/>
      <c r="EF170" s="219"/>
      <c r="EG170" s="219"/>
      <c r="EH170" s="219"/>
      <c r="EI170" s="219"/>
      <c r="EJ170" s="219"/>
      <c r="EK170" s="219"/>
      <c r="EL170" s="219"/>
      <c r="EM170" s="219"/>
      <c r="EN170" s="219"/>
      <c r="EO170" s="219"/>
      <c r="EP170" s="219"/>
      <c r="EQ170" s="219"/>
      <c r="ER170" s="219"/>
      <c r="ES170" s="219"/>
      <c r="ET170" s="219"/>
      <c r="EU170" s="219"/>
      <c r="EV170" s="219"/>
      <c r="EW170" s="219"/>
      <c r="EX170" s="219"/>
      <c r="EY170" s="219"/>
      <c r="EZ170" s="219"/>
      <c r="FA170" s="219"/>
      <c r="FB170" s="219"/>
      <c r="FC170" s="219"/>
      <c r="FD170" s="219"/>
      <c r="FE170" s="219"/>
      <c r="FF170" s="219"/>
      <c r="FG170" s="219"/>
      <c r="FH170" s="219"/>
      <c r="FI170" s="219"/>
      <c r="FJ170" s="219"/>
      <c r="FK170" s="219"/>
      <c r="FL170" s="219"/>
      <c r="FM170" s="219"/>
      <c r="FN170" s="219"/>
      <c r="FO170" s="219"/>
      <c r="FP170" s="219"/>
      <c r="FQ170" s="219"/>
      <c r="FR170" s="219"/>
      <c r="FS170" s="219"/>
      <c r="FT170" s="219"/>
      <c r="FU170" s="219"/>
      <c r="FV170" s="219"/>
      <c r="FW170" s="219"/>
      <c r="FX170" s="219"/>
      <c r="FY170" s="219"/>
      <c r="FZ170" s="219"/>
      <c r="GA170" s="219"/>
      <c r="GB170" s="219"/>
      <c r="GC170" s="219"/>
      <c r="GD170" s="219"/>
      <c r="GE170" s="219"/>
      <c r="GF170" s="219"/>
      <c r="GG170" s="219"/>
      <c r="GH170" s="219"/>
      <c r="GI170" s="219"/>
      <c r="GJ170" s="219"/>
      <c r="GK170" s="219"/>
      <c r="GL170" s="219"/>
      <c r="GM170" s="219"/>
      <c r="GN170" s="219"/>
      <c r="GO170" s="219"/>
      <c r="GP170" s="219"/>
      <c r="GQ170" s="219"/>
      <c r="GR170" s="219"/>
      <c r="GS170" s="219"/>
      <c r="GT170" s="219"/>
      <c r="GU170" s="219"/>
      <c r="GV170" s="219"/>
      <c r="GW170" s="219"/>
      <c r="GX170" s="219"/>
      <c r="GY170" s="219"/>
      <c r="GZ170" s="219"/>
      <c r="HA170" s="219"/>
      <c r="HB170" s="219"/>
      <c r="HC170" s="219"/>
      <c r="HD170" s="219"/>
      <c r="HE170" s="219"/>
      <c r="HF170" s="219"/>
      <c r="HG170" s="219"/>
      <c r="HH170" s="219"/>
      <c r="HI170" s="219"/>
      <c r="HJ170" s="219"/>
      <c r="HK170" s="219"/>
      <c r="HL170" s="219"/>
      <c r="HM170" s="219"/>
      <c r="HN170" s="219"/>
      <c r="HO170" s="219"/>
      <c r="HP170" s="219"/>
      <c r="HQ170" s="219"/>
      <c r="HR170" s="219"/>
      <c r="HS170" s="219"/>
      <c r="HT170" s="219"/>
      <c r="HU170" s="219"/>
      <c r="HV170" s="219"/>
      <c r="HW170" s="219"/>
      <c r="HX170" s="219"/>
      <c r="HY170" s="219"/>
      <c r="HZ170" s="219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  <c r="JA170" s="4"/>
      <c r="JB170" s="4"/>
      <c r="JC170" s="4"/>
      <c r="JD170" s="4"/>
      <c r="JE170" s="4"/>
    </row>
    <row r="171" spans="1:265" s="78" customFormat="1">
      <c r="A171" s="76"/>
      <c r="B171" s="76"/>
      <c r="C171" s="76"/>
      <c r="D171" s="76"/>
      <c r="E171" s="76"/>
      <c r="F171" s="76"/>
      <c r="H171" s="79"/>
      <c r="I171" s="66"/>
      <c r="J171" s="80"/>
      <c r="K171" s="82"/>
      <c r="L171" s="82"/>
      <c r="M171" s="66"/>
      <c r="N171" s="82"/>
      <c r="O171" s="82"/>
      <c r="P171" s="104"/>
      <c r="Q171" s="104"/>
      <c r="R171" s="104"/>
      <c r="S171" s="82"/>
      <c r="T171" s="82"/>
      <c r="U171" s="82"/>
      <c r="V171" s="66"/>
      <c r="W171" s="82"/>
      <c r="X171" s="82"/>
      <c r="Y171" s="183"/>
      <c r="Z171" s="82"/>
      <c r="AA171" s="181"/>
      <c r="AB171" s="82"/>
      <c r="AC171" s="82"/>
      <c r="AD171" s="82"/>
      <c r="AE171" s="82"/>
      <c r="AF171" s="82"/>
      <c r="AG171" s="83"/>
      <c r="AH171" s="83"/>
      <c r="AI171" s="219"/>
      <c r="AJ171" s="219"/>
      <c r="AK171" s="219"/>
      <c r="AL171" s="66"/>
      <c r="AM171" s="219"/>
      <c r="AN171" s="219"/>
      <c r="AO171" s="219"/>
      <c r="AP171" s="219"/>
      <c r="AQ171" s="219"/>
      <c r="AR171" s="219"/>
      <c r="AS171" s="219"/>
      <c r="AT171" s="219"/>
      <c r="AU171" s="219"/>
      <c r="AV171" s="219"/>
      <c r="AW171" s="219"/>
      <c r="AX171" s="219"/>
      <c r="AY171" s="219"/>
      <c r="AZ171" s="219"/>
      <c r="BA171" s="219"/>
      <c r="BB171" s="219"/>
      <c r="BC171" s="219"/>
      <c r="BD171" s="219"/>
      <c r="BE171" s="219"/>
      <c r="BF171" s="219"/>
      <c r="BG171" s="219"/>
      <c r="BH171" s="219"/>
      <c r="BI171" s="219"/>
      <c r="BJ171" s="219"/>
      <c r="BK171" s="219"/>
      <c r="BL171" s="219"/>
      <c r="BM171" s="219"/>
      <c r="BN171" s="219"/>
      <c r="BO171" s="219"/>
      <c r="BP171" s="219"/>
      <c r="BQ171" s="219"/>
      <c r="BR171" s="219"/>
      <c r="BS171" s="219"/>
      <c r="BT171" s="219"/>
      <c r="BU171" s="219"/>
      <c r="BV171" s="219"/>
      <c r="BW171" s="219"/>
      <c r="BX171" s="219"/>
      <c r="BY171" s="219"/>
      <c r="BZ171" s="219"/>
      <c r="CA171" s="219"/>
      <c r="CB171" s="219"/>
      <c r="CC171" s="219"/>
      <c r="CD171" s="219"/>
      <c r="CE171" s="219"/>
      <c r="CF171" s="219"/>
      <c r="CG171" s="219"/>
      <c r="CH171" s="219"/>
      <c r="CI171" s="219"/>
      <c r="CJ171" s="219"/>
      <c r="CK171" s="219"/>
      <c r="CL171" s="219"/>
      <c r="CM171" s="219"/>
      <c r="CN171" s="219"/>
      <c r="CO171" s="219"/>
      <c r="CP171" s="219"/>
      <c r="CQ171" s="219"/>
      <c r="CR171" s="219"/>
      <c r="CS171" s="219"/>
      <c r="CT171" s="219"/>
      <c r="CU171" s="219"/>
      <c r="CV171" s="219"/>
      <c r="CW171" s="219"/>
      <c r="CX171" s="219"/>
      <c r="CY171" s="219"/>
      <c r="CZ171" s="219"/>
      <c r="DA171" s="219"/>
      <c r="DB171" s="219"/>
      <c r="DC171" s="219"/>
      <c r="DD171" s="219"/>
      <c r="DE171" s="219"/>
      <c r="DF171" s="219"/>
      <c r="DG171" s="219"/>
      <c r="DH171" s="219"/>
      <c r="DI171" s="219"/>
      <c r="DJ171" s="219"/>
      <c r="DK171" s="219"/>
      <c r="DL171" s="219"/>
      <c r="DM171" s="219"/>
      <c r="DN171" s="219"/>
      <c r="DO171" s="219"/>
      <c r="DP171" s="219"/>
      <c r="DQ171" s="219"/>
      <c r="DR171" s="219"/>
      <c r="DS171" s="219"/>
      <c r="DT171" s="219"/>
      <c r="DU171" s="219"/>
      <c r="DV171" s="219"/>
      <c r="DW171" s="219"/>
      <c r="DX171" s="219"/>
      <c r="DY171" s="219"/>
      <c r="DZ171" s="219"/>
      <c r="EA171" s="219"/>
      <c r="EB171" s="219"/>
      <c r="EC171" s="219"/>
      <c r="ED171" s="219"/>
      <c r="EE171" s="219"/>
      <c r="EF171" s="219"/>
      <c r="EG171" s="219"/>
      <c r="EH171" s="219"/>
      <c r="EI171" s="219"/>
      <c r="EJ171" s="219"/>
      <c r="EK171" s="219"/>
      <c r="EL171" s="219"/>
      <c r="EM171" s="219"/>
      <c r="EN171" s="219"/>
      <c r="EO171" s="219"/>
      <c r="EP171" s="219"/>
      <c r="EQ171" s="219"/>
      <c r="ER171" s="219"/>
      <c r="ES171" s="219"/>
      <c r="ET171" s="219"/>
      <c r="EU171" s="219"/>
      <c r="EV171" s="219"/>
      <c r="EW171" s="219"/>
      <c r="EX171" s="219"/>
      <c r="EY171" s="219"/>
      <c r="EZ171" s="219"/>
      <c r="FA171" s="219"/>
      <c r="FB171" s="219"/>
      <c r="FC171" s="219"/>
      <c r="FD171" s="219"/>
      <c r="FE171" s="219"/>
      <c r="FF171" s="219"/>
      <c r="FG171" s="219"/>
      <c r="FH171" s="219"/>
      <c r="FI171" s="219"/>
      <c r="FJ171" s="219"/>
      <c r="FK171" s="219"/>
      <c r="FL171" s="219"/>
      <c r="FM171" s="219"/>
      <c r="FN171" s="219"/>
      <c r="FO171" s="219"/>
      <c r="FP171" s="219"/>
      <c r="FQ171" s="219"/>
      <c r="FR171" s="219"/>
      <c r="FS171" s="219"/>
      <c r="FT171" s="219"/>
      <c r="FU171" s="219"/>
      <c r="FV171" s="219"/>
      <c r="FW171" s="219"/>
      <c r="FX171" s="219"/>
      <c r="FY171" s="219"/>
      <c r="FZ171" s="219"/>
      <c r="GA171" s="219"/>
      <c r="GB171" s="219"/>
      <c r="GC171" s="219"/>
      <c r="GD171" s="219"/>
      <c r="GE171" s="219"/>
      <c r="GF171" s="219"/>
      <c r="GG171" s="219"/>
      <c r="GH171" s="219"/>
      <c r="GI171" s="219"/>
      <c r="GJ171" s="219"/>
      <c r="GK171" s="219"/>
      <c r="GL171" s="219"/>
      <c r="GM171" s="219"/>
      <c r="GN171" s="219"/>
      <c r="GO171" s="219"/>
      <c r="GP171" s="219"/>
      <c r="GQ171" s="219"/>
      <c r="GR171" s="219"/>
      <c r="GS171" s="219"/>
      <c r="GT171" s="219"/>
      <c r="GU171" s="219"/>
      <c r="GV171" s="219"/>
      <c r="GW171" s="219"/>
      <c r="GX171" s="219"/>
      <c r="GY171" s="219"/>
      <c r="GZ171" s="219"/>
      <c r="HA171" s="219"/>
      <c r="HB171" s="219"/>
      <c r="HC171" s="219"/>
      <c r="HD171" s="219"/>
      <c r="HE171" s="219"/>
      <c r="HF171" s="219"/>
      <c r="HG171" s="219"/>
      <c r="HH171" s="219"/>
      <c r="HI171" s="219"/>
      <c r="HJ171" s="219"/>
      <c r="HK171" s="219"/>
      <c r="HL171" s="219"/>
      <c r="HM171" s="219"/>
      <c r="HN171" s="219"/>
      <c r="HO171" s="219"/>
      <c r="HP171" s="219"/>
      <c r="HQ171" s="219"/>
      <c r="HR171" s="219"/>
      <c r="HS171" s="219"/>
      <c r="HT171" s="219"/>
      <c r="HU171" s="219"/>
      <c r="HV171" s="219"/>
      <c r="HW171" s="219"/>
      <c r="HX171" s="219"/>
      <c r="HY171" s="219"/>
      <c r="HZ171" s="219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  <c r="IW171" s="4"/>
      <c r="IX171" s="4"/>
      <c r="IY171" s="4"/>
      <c r="IZ171" s="4"/>
      <c r="JA171" s="4"/>
      <c r="JB171" s="4"/>
      <c r="JC171" s="4"/>
      <c r="JD171" s="4"/>
      <c r="JE171" s="4"/>
    </row>
    <row r="172" spans="1:265" s="78" customFormat="1">
      <c r="A172" s="76"/>
      <c r="B172" s="76"/>
      <c r="C172" s="76"/>
      <c r="D172" s="76"/>
      <c r="E172" s="76"/>
      <c r="F172" s="76"/>
      <c r="H172" s="79"/>
      <c r="I172" s="66"/>
      <c r="J172" s="80"/>
      <c r="K172" s="82"/>
      <c r="L172" s="82"/>
      <c r="M172" s="66"/>
      <c r="N172" s="82"/>
      <c r="O172" s="82"/>
      <c r="P172" s="104"/>
      <c r="Q172" s="104"/>
      <c r="R172" s="104"/>
      <c r="S172" s="82"/>
      <c r="T172" s="82"/>
      <c r="U172" s="82"/>
      <c r="V172" s="66"/>
      <c r="W172" s="82"/>
      <c r="X172" s="82"/>
      <c r="Y172" s="183"/>
      <c r="Z172" s="82"/>
      <c r="AA172" s="181"/>
      <c r="AB172" s="82"/>
      <c r="AC172" s="82"/>
      <c r="AD172" s="82"/>
      <c r="AE172" s="82"/>
      <c r="AF172" s="82"/>
      <c r="AG172" s="83"/>
      <c r="AH172" s="83"/>
      <c r="AI172" s="219"/>
      <c r="AJ172" s="219"/>
      <c r="AK172" s="219"/>
      <c r="AL172" s="66"/>
      <c r="AM172" s="219"/>
      <c r="AN172" s="219"/>
      <c r="AO172" s="219"/>
      <c r="AP172" s="219"/>
      <c r="AQ172" s="219"/>
      <c r="AR172" s="219"/>
      <c r="AS172" s="219"/>
      <c r="AT172" s="219"/>
      <c r="AU172" s="219"/>
      <c r="AV172" s="219"/>
      <c r="AW172" s="219"/>
      <c r="AX172" s="219"/>
      <c r="AY172" s="219"/>
      <c r="AZ172" s="219"/>
      <c r="BA172" s="219"/>
      <c r="BB172" s="219"/>
      <c r="BC172" s="219"/>
      <c r="BD172" s="219"/>
      <c r="BE172" s="219"/>
      <c r="BF172" s="219"/>
      <c r="BG172" s="219"/>
      <c r="BH172" s="219"/>
      <c r="BI172" s="219"/>
      <c r="BJ172" s="219"/>
      <c r="BK172" s="219"/>
      <c r="BL172" s="219"/>
      <c r="BM172" s="219"/>
      <c r="BN172" s="219"/>
      <c r="BO172" s="219"/>
      <c r="BP172" s="219"/>
      <c r="BQ172" s="219"/>
      <c r="BR172" s="219"/>
      <c r="BS172" s="219"/>
      <c r="BT172" s="219"/>
      <c r="BU172" s="219"/>
      <c r="BV172" s="219"/>
      <c r="BW172" s="219"/>
      <c r="BX172" s="219"/>
      <c r="BY172" s="219"/>
      <c r="BZ172" s="219"/>
      <c r="CA172" s="219"/>
      <c r="CB172" s="219"/>
      <c r="CC172" s="219"/>
      <c r="CD172" s="219"/>
      <c r="CE172" s="219"/>
      <c r="CF172" s="219"/>
      <c r="CG172" s="219"/>
      <c r="CH172" s="219"/>
      <c r="CI172" s="219"/>
      <c r="CJ172" s="219"/>
      <c r="CK172" s="219"/>
      <c r="CL172" s="219"/>
      <c r="CM172" s="219"/>
      <c r="CN172" s="219"/>
      <c r="CO172" s="219"/>
      <c r="CP172" s="219"/>
      <c r="CQ172" s="219"/>
      <c r="CR172" s="219"/>
      <c r="CS172" s="219"/>
      <c r="CT172" s="219"/>
      <c r="CU172" s="219"/>
      <c r="CV172" s="219"/>
      <c r="CW172" s="219"/>
      <c r="CX172" s="219"/>
      <c r="CY172" s="219"/>
      <c r="CZ172" s="219"/>
      <c r="DA172" s="219"/>
      <c r="DB172" s="219"/>
      <c r="DC172" s="219"/>
      <c r="DD172" s="219"/>
      <c r="DE172" s="219"/>
      <c r="DF172" s="219"/>
      <c r="DG172" s="219"/>
      <c r="DH172" s="219"/>
      <c r="DI172" s="219"/>
      <c r="DJ172" s="219"/>
      <c r="DK172" s="219"/>
      <c r="DL172" s="219"/>
      <c r="DM172" s="219"/>
      <c r="DN172" s="219"/>
      <c r="DO172" s="219"/>
      <c r="DP172" s="219"/>
      <c r="DQ172" s="219"/>
      <c r="DR172" s="219"/>
      <c r="DS172" s="219"/>
      <c r="DT172" s="219"/>
      <c r="DU172" s="219"/>
      <c r="DV172" s="219"/>
      <c r="DW172" s="219"/>
      <c r="DX172" s="219"/>
      <c r="DY172" s="219"/>
      <c r="DZ172" s="219"/>
      <c r="EA172" s="219"/>
      <c r="EB172" s="219"/>
      <c r="EC172" s="219"/>
      <c r="ED172" s="219"/>
      <c r="EE172" s="219"/>
      <c r="EF172" s="219"/>
      <c r="EG172" s="219"/>
      <c r="EH172" s="219"/>
      <c r="EI172" s="219"/>
      <c r="EJ172" s="219"/>
      <c r="EK172" s="219"/>
      <c r="EL172" s="219"/>
      <c r="EM172" s="219"/>
      <c r="EN172" s="219"/>
      <c r="EO172" s="219"/>
      <c r="EP172" s="219"/>
      <c r="EQ172" s="219"/>
      <c r="ER172" s="219"/>
      <c r="ES172" s="219"/>
      <c r="ET172" s="219"/>
      <c r="EU172" s="219"/>
      <c r="EV172" s="219"/>
      <c r="EW172" s="219"/>
      <c r="EX172" s="219"/>
      <c r="EY172" s="219"/>
      <c r="EZ172" s="219"/>
      <c r="FA172" s="219"/>
      <c r="FB172" s="219"/>
      <c r="FC172" s="219"/>
      <c r="FD172" s="219"/>
      <c r="FE172" s="219"/>
      <c r="FF172" s="219"/>
      <c r="FG172" s="219"/>
      <c r="FH172" s="219"/>
      <c r="FI172" s="219"/>
      <c r="FJ172" s="219"/>
      <c r="FK172" s="219"/>
      <c r="FL172" s="219"/>
      <c r="FM172" s="219"/>
      <c r="FN172" s="219"/>
      <c r="FO172" s="219"/>
      <c r="FP172" s="219"/>
      <c r="FQ172" s="219"/>
      <c r="FR172" s="219"/>
      <c r="FS172" s="219"/>
      <c r="FT172" s="219"/>
      <c r="FU172" s="219"/>
      <c r="FV172" s="219"/>
      <c r="FW172" s="219"/>
      <c r="FX172" s="219"/>
      <c r="FY172" s="219"/>
      <c r="FZ172" s="219"/>
      <c r="GA172" s="219"/>
      <c r="GB172" s="219"/>
      <c r="GC172" s="219"/>
      <c r="GD172" s="219"/>
      <c r="GE172" s="219"/>
      <c r="GF172" s="219"/>
      <c r="GG172" s="219"/>
      <c r="GH172" s="219"/>
      <c r="GI172" s="219"/>
      <c r="GJ172" s="219"/>
      <c r="GK172" s="219"/>
      <c r="GL172" s="219"/>
      <c r="GM172" s="219"/>
      <c r="GN172" s="219"/>
      <c r="GO172" s="219"/>
      <c r="GP172" s="219"/>
      <c r="GQ172" s="219"/>
      <c r="GR172" s="219"/>
      <c r="GS172" s="219"/>
      <c r="GT172" s="219"/>
      <c r="GU172" s="219"/>
      <c r="GV172" s="219"/>
      <c r="GW172" s="219"/>
      <c r="GX172" s="219"/>
      <c r="GY172" s="219"/>
      <c r="GZ172" s="219"/>
      <c r="HA172" s="219"/>
      <c r="HB172" s="219"/>
      <c r="HC172" s="219"/>
      <c r="HD172" s="219"/>
      <c r="HE172" s="219"/>
      <c r="HF172" s="219"/>
      <c r="HG172" s="219"/>
      <c r="HH172" s="219"/>
      <c r="HI172" s="219"/>
      <c r="HJ172" s="219"/>
      <c r="HK172" s="219"/>
      <c r="HL172" s="219"/>
      <c r="HM172" s="219"/>
      <c r="HN172" s="219"/>
      <c r="HO172" s="219"/>
      <c r="HP172" s="219"/>
      <c r="HQ172" s="219"/>
      <c r="HR172" s="219"/>
      <c r="HS172" s="219"/>
      <c r="HT172" s="219"/>
      <c r="HU172" s="219"/>
      <c r="HV172" s="219"/>
      <c r="HW172" s="219"/>
      <c r="HX172" s="219"/>
      <c r="HY172" s="219"/>
      <c r="HZ172" s="219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  <c r="IW172" s="4"/>
      <c r="IX172" s="4"/>
      <c r="IY172" s="4"/>
      <c r="IZ172" s="4"/>
      <c r="JA172" s="4"/>
      <c r="JB172" s="4"/>
      <c r="JC172" s="4"/>
      <c r="JD172" s="4"/>
      <c r="JE172" s="4"/>
    </row>
    <row r="173" spans="1:265" s="78" customFormat="1">
      <c r="A173" s="76"/>
      <c r="B173" s="76"/>
      <c r="C173" s="76"/>
      <c r="D173" s="76"/>
      <c r="E173" s="76"/>
      <c r="F173" s="76"/>
      <c r="H173" s="79"/>
      <c r="I173" s="66"/>
      <c r="J173" s="80"/>
      <c r="K173" s="82"/>
      <c r="L173" s="82"/>
      <c r="M173" s="66"/>
      <c r="N173" s="82"/>
      <c r="O173" s="82"/>
      <c r="P173" s="104"/>
      <c r="Q173" s="104"/>
      <c r="R173" s="104"/>
      <c r="S173" s="82"/>
      <c r="T173" s="82"/>
      <c r="U173" s="82"/>
      <c r="V173" s="66"/>
      <c r="W173" s="82"/>
      <c r="X173" s="82"/>
      <c r="Y173" s="183"/>
      <c r="Z173" s="82"/>
      <c r="AA173" s="181"/>
      <c r="AB173" s="82"/>
      <c r="AC173" s="82"/>
      <c r="AD173" s="82"/>
      <c r="AE173" s="82"/>
      <c r="AF173" s="82"/>
      <c r="AG173" s="83"/>
      <c r="AH173" s="83"/>
      <c r="AI173" s="219"/>
      <c r="AJ173" s="219"/>
      <c r="AK173" s="219"/>
      <c r="AL173" s="66"/>
      <c r="AM173" s="219"/>
      <c r="AN173" s="219"/>
      <c r="AO173" s="219"/>
      <c r="AP173" s="219"/>
      <c r="AQ173" s="219"/>
      <c r="AR173" s="219"/>
      <c r="AS173" s="219"/>
      <c r="AT173" s="219"/>
      <c r="AU173" s="219"/>
      <c r="AV173" s="219"/>
      <c r="AW173" s="219"/>
      <c r="AX173" s="219"/>
      <c r="AY173" s="219"/>
      <c r="AZ173" s="219"/>
      <c r="BA173" s="219"/>
      <c r="BB173" s="219"/>
      <c r="BC173" s="219"/>
      <c r="BD173" s="219"/>
      <c r="BE173" s="219"/>
      <c r="BF173" s="219"/>
      <c r="BG173" s="219"/>
      <c r="BH173" s="219"/>
      <c r="BI173" s="219"/>
      <c r="BJ173" s="219"/>
      <c r="BK173" s="219"/>
      <c r="BL173" s="219"/>
      <c r="BM173" s="219"/>
      <c r="BN173" s="219"/>
      <c r="BO173" s="219"/>
      <c r="BP173" s="219"/>
      <c r="BQ173" s="219"/>
      <c r="BR173" s="219"/>
      <c r="BS173" s="219"/>
      <c r="BT173" s="219"/>
      <c r="BU173" s="219"/>
      <c r="BV173" s="219"/>
      <c r="BW173" s="219"/>
      <c r="BX173" s="219"/>
      <c r="BY173" s="219"/>
      <c r="BZ173" s="219"/>
      <c r="CA173" s="219"/>
      <c r="CB173" s="219"/>
      <c r="CC173" s="219"/>
      <c r="CD173" s="219"/>
      <c r="CE173" s="219"/>
      <c r="CF173" s="219"/>
      <c r="CG173" s="219"/>
      <c r="CH173" s="219"/>
      <c r="CI173" s="219"/>
      <c r="CJ173" s="219"/>
      <c r="CK173" s="219"/>
      <c r="CL173" s="219"/>
      <c r="CM173" s="219"/>
      <c r="CN173" s="219"/>
      <c r="CO173" s="219"/>
      <c r="CP173" s="219"/>
      <c r="CQ173" s="219"/>
      <c r="CR173" s="219"/>
      <c r="CS173" s="219"/>
      <c r="CT173" s="219"/>
      <c r="CU173" s="219"/>
      <c r="CV173" s="219"/>
      <c r="CW173" s="219"/>
      <c r="CX173" s="219"/>
      <c r="CY173" s="219"/>
      <c r="CZ173" s="219"/>
      <c r="DA173" s="219"/>
      <c r="DB173" s="219"/>
      <c r="DC173" s="219"/>
      <c r="DD173" s="219"/>
      <c r="DE173" s="219"/>
      <c r="DF173" s="219"/>
      <c r="DG173" s="219"/>
      <c r="DH173" s="219"/>
      <c r="DI173" s="219"/>
      <c r="DJ173" s="219"/>
      <c r="DK173" s="219"/>
      <c r="DL173" s="219"/>
      <c r="DM173" s="219"/>
      <c r="DN173" s="219"/>
      <c r="DO173" s="219"/>
      <c r="DP173" s="219"/>
      <c r="DQ173" s="219"/>
      <c r="DR173" s="219"/>
      <c r="DS173" s="219"/>
      <c r="DT173" s="219"/>
      <c r="DU173" s="219"/>
      <c r="DV173" s="219"/>
      <c r="DW173" s="219"/>
      <c r="DX173" s="219"/>
      <c r="DY173" s="219"/>
      <c r="DZ173" s="219"/>
      <c r="EA173" s="219"/>
      <c r="EB173" s="219"/>
      <c r="EC173" s="219"/>
      <c r="ED173" s="219"/>
      <c r="EE173" s="219"/>
      <c r="EF173" s="219"/>
      <c r="EG173" s="219"/>
      <c r="EH173" s="219"/>
      <c r="EI173" s="219"/>
      <c r="EJ173" s="219"/>
      <c r="EK173" s="219"/>
      <c r="EL173" s="219"/>
      <c r="EM173" s="219"/>
      <c r="EN173" s="219"/>
      <c r="EO173" s="219"/>
      <c r="EP173" s="219"/>
      <c r="EQ173" s="219"/>
      <c r="ER173" s="219"/>
      <c r="ES173" s="219"/>
      <c r="ET173" s="219"/>
      <c r="EU173" s="219"/>
      <c r="EV173" s="219"/>
      <c r="EW173" s="219"/>
      <c r="EX173" s="219"/>
      <c r="EY173" s="219"/>
      <c r="EZ173" s="219"/>
      <c r="FA173" s="219"/>
      <c r="FB173" s="219"/>
      <c r="FC173" s="219"/>
      <c r="FD173" s="219"/>
      <c r="FE173" s="219"/>
      <c r="FF173" s="219"/>
      <c r="FG173" s="219"/>
      <c r="FH173" s="219"/>
      <c r="FI173" s="219"/>
      <c r="FJ173" s="219"/>
      <c r="FK173" s="219"/>
      <c r="FL173" s="219"/>
      <c r="FM173" s="219"/>
      <c r="FN173" s="219"/>
      <c r="FO173" s="219"/>
      <c r="FP173" s="219"/>
      <c r="FQ173" s="219"/>
      <c r="FR173" s="219"/>
      <c r="FS173" s="219"/>
      <c r="FT173" s="219"/>
      <c r="FU173" s="219"/>
      <c r="FV173" s="219"/>
      <c r="FW173" s="219"/>
      <c r="FX173" s="219"/>
      <c r="FY173" s="219"/>
      <c r="FZ173" s="219"/>
      <c r="GA173" s="219"/>
      <c r="GB173" s="219"/>
      <c r="GC173" s="219"/>
      <c r="GD173" s="219"/>
      <c r="GE173" s="219"/>
      <c r="GF173" s="219"/>
      <c r="GG173" s="219"/>
      <c r="GH173" s="219"/>
      <c r="GI173" s="219"/>
      <c r="GJ173" s="219"/>
      <c r="GK173" s="219"/>
      <c r="GL173" s="219"/>
      <c r="GM173" s="219"/>
      <c r="GN173" s="219"/>
      <c r="GO173" s="219"/>
      <c r="GP173" s="219"/>
      <c r="GQ173" s="219"/>
      <c r="GR173" s="219"/>
      <c r="GS173" s="219"/>
      <c r="GT173" s="219"/>
      <c r="GU173" s="219"/>
      <c r="GV173" s="219"/>
      <c r="GW173" s="219"/>
      <c r="GX173" s="219"/>
      <c r="GY173" s="219"/>
      <c r="GZ173" s="219"/>
      <c r="HA173" s="219"/>
      <c r="HB173" s="219"/>
      <c r="HC173" s="219"/>
      <c r="HD173" s="219"/>
      <c r="HE173" s="219"/>
      <c r="HF173" s="219"/>
      <c r="HG173" s="219"/>
      <c r="HH173" s="219"/>
      <c r="HI173" s="219"/>
      <c r="HJ173" s="219"/>
      <c r="HK173" s="219"/>
      <c r="HL173" s="219"/>
      <c r="HM173" s="219"/>
      <c r="HN173" s="219"/>
      <c r="HO173" s="219"/>
      <c r="HP173" s="219"/>
      <c r="HQ173" s="219"/>
      <c r="HR173" s="219"/>
      <c r="HS173" s="219"/>
      <c r="HT173" s="219"/>
      <c r="HU173" s="219"/>
      <c r="HV173" s="219"/>
      <c r="HW173" s="219"/>
      <c r="HX173" s="219"/>
      <c r="HY173" s="219"/>
      <c r="HZ173" s="219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  <c r="IW173" s="4"/>
      <c r="IX173" s="4"/>
      <c r="IY173" s="4"/>
      <c r="IZ173" s="4"/>
      <c r="JA173" s="4"/>
      <c r="JB173" s="4"/>
      <c r="JC173" s="4"/>
      <c r="JD173" s="4"/>
      <c r="JE173" s="4"/>
    </row>
    <row r="174" spans="1:265" s="78" customFormat="1">
      <c r="A174" s="76"/>
      <c r="B174" s="76"/>
      <c r="C174" s="76"/>
      <c r="D174" s="76"/>
      <c r="E174" s="76"/>
      <c r="F174" s="76"/>
      <c r="H174" s="79"/>
      <c r="I174" s="66"/>
      <c r="J174" s="80"/>
      <c r="K174" s="82"/>
      <c r="L174" s="82"/>
      <c r="M174" s="66"/>
      <c r="N174" s="82"/>
      <c r="O174" s="82"/>
      <c r="P174" s="104"/>
      <c r="Q174" s="104"/>
      <c r="R174" s="104"/>
      <c r="S174" s="82"/>
      <c r="T174" s="82"/>
      <c r="U174" s="82"/>
      <c r="V174" s="66"/>
      <c r="W174" s="82"/>
      <c r="X174" s="82"/>
      <c r="Y174" s="183"/>
      <c r="Z174" s="82"/>
      <c r="AA174" s="181"/>
      <c r="AB174" s="82"/>
      <c r="AC174" s="82"/>
      <c r="AD174" s="82"/>
      <c r="AE174" s="82"/>
      <c r="AF174" s="82"/>
      <c r="AG174" s="83"/>
      <c r="AH174" s="83"/>
      <c r="AI174" s="219"/>
      <c r="AJ174" s="219"/>
      <c r="AK174" s="219"/>
      <c r="AL174" s="66"/>
      <c r="AM174" s="219"/>
      <c r="AN174" s="219"/>
      <c r="AO174" s="219"/>
      <c r="AP174" s="219"/>
      <c r="AQ174" s="219"/>
      <c r="AR174" s="219"/>
      <c r="AS174" s="219"/>
      <c r="AT174" s="219"/>
      <c r="AU174" s="219"/>
      <c r="AV174" s="219"/>
      <c r="AW174" s="219"/>
      <c r="AX174" s="219"/>
      <c r="AY174" s="219"/>
      <c r="AZ174" s="219"/>
      <c r="BA174" s="219"/>
      <c r="BB174" s="219"/>
      <c r="BC174" s="219"/>
      <c r="BD174" s="219"/>
      <c r="BE174" s="219"/>
      <c r="BF174" s="219"/>
      <c r="BG174" s="219"/>
      <c r="BH174" s="219"/>
      <c r="BI174" s="219"/>
      <c r="BJ174" s="219"/>
      <c r="BK174" s="219"/>
      <c r="BL174" s="219"/>
      <c r="BM174" s="219"/>
      <c r="BN174" s="219"/>
      <c r="BO174" s="219"/>
      <c r="BP174" s="219"/>
      <c r="BQ174" s="219"/>
      <c r="BR174" s="219"/>
      <c r="BS174" s="219"/>
      <c r="BT174" s="219"/>
      <c r="BU174" s="219"/>
      <c r="BV174" s="219"/>
      <c r="BW174" s="219"/>
      <c r="BX174" s="219"/>
      <c r="BY174" s="219"/>
      <c r="BZ174" s="219"/>
      <c r="CA174" s="219"/>
      <c r="CB174" s="219"/>
      <c r="CC174" s="219"/>
      <c r="CD174" s="219"/>
      <c r="CE174" s="219"/>
      <c r="CF174" s="219"/>
      <c r="CG174" s="219"/>
      <c r="CH174" s="219"/>
      <c r="CI174" s="219"/>
      <c r="CJ174" s="219"/>
      <c r="CK174" s="219"/>
      <c r="CL174" s="219"/>
      <c r="CM174" s="219"/>
      <c r="CN174" s="219"/>
      <c r="CO174" s="219"/>
      <c r="CP174" s="219"/>
      <c r="CQ174" s="219"/>
      <c r="CR174" s="219"/>
      <c r="CS174" s="219"/>
      <c r="CT174" s="219"/>
      <c r="CU174" s="219"/>
      <c r="CV174" s="219"/>
      <c r="CW174" s="219"/>
      <c r="CX174" s="219"/>
      <c r="CY174" s="219"/>
      <c r="CZ174" s="219"/>
      <c r="DA174" s="219"/>
      <c r="DB174" s="219"/>
      <c r="DC174" s="219"/>
      <c r="DD174" s="219"/>
      <c r="DE174" s="219"/>
      <c r="DF174" s="219"/>
      <c r="DG174" s="219"/>
      <c r="DH174" s="219"/>
      <c r="DI174" s="219"/>
      <c r="DJ174" s="219"/>
      <c r="DK174" s="219"/>
      <c r="DL174" s="219"/>
      <c r="DM174" s="219"/>
      <c r="DN174" s="219"/>
      <c r="DO174" s="219"/>
      <c r="DP174" s="219"/>
      <c r="DQ174" s="219"/>
      <c r="DR174" s="219"/>
      <c r="DS174" s="219"/>
      <c r="DT174" s="219"/>
      <c r="DU174" s="219"/>
      <c r="DV174" s="219"/>
      <c r="DW174" s="219"/>
      <c r="DX174" s="219"/>
      <c r="DY174" s="219"/>
      <c r="DZ174" s="219"/>
      <c r="EA174" s="219"/>
      <c r="EB174" s="219"/>
      <c r="EC174" s="219"/>
      <c r="ED174" s="219"/>
      <c r="EE174" s="219"/>
      <c r="EF174" s="219"/>
      <c r="EG174" s="219"/>
      <c r="EH174" s="219"/>
      <c r="EI174" s="219"/>
      <c r="EJ174" s="219"/>
      <c r="EK174" s="219"/>
      <c r="EL174" s="219"/>
      <c r="EM174" s="219"/>
      <c r="EN174" s="219"/>
      <c r="EO174" s="219"/>
      <c r="EP174" s="219"/>
      <c r="EQ174" s="219"/>
      <c r="ER174" s="219"/>
      <c r="ES174" s="219"/>
      <c r="ET174" s="219"/>
      <c r="EU174" s="219"/>
      <c r="EV174" s="219"/>
      <c r="EW174" s="219"/>
      <c r="EX174" s="219"/>
      <c r="EY174" s="219"/>
      <c r="EZ174" s="219"/>
      <c r="FA174" s="219"/>
      <c r="FB174" s="219"/>
      <c r="FC174" s="219"/>
      <c r="FD174" s="219"/>
      <c r="FE174" s="219"/>
      <c r="FF174" s="219"/>
      <c r="FG174" s="219"/>
      <c r="FH174" s="219"/>
      <c r="FI174" s="219"/>
      <c r="FJ174" s="219"/>
      <c r="FK174" s="219"/>
      <c r="FL174" s="219"/>
      <c r="FM174" s="219"/>
      <c r="FN174" s="219"/>
      <c r="FO174" s="219"/>
      <c r="FP174" s="219"/>
      <c r="FQ174" s="219"/>
      <c r="FR174" s="219"/>
      <c r="FS174" s="219"/>
      <c r="FT174" s="219"/>
      <c r="FU174" s="219"/>
      <c r="FV174" s="219"/>
      <c r="FW174" s="219"/>
      <c r="FX174" s="219"/>
      <c r="FY174" s="219"/>
      <c r="FZ174" s="219"/>
      <c r="GA174" s="219"/>
      <c r="GB174" s="219"/>
      <c r="GC174" s="219"/>
      <c r="GD174" s="219"/>
      <c r="GE174" s="219"/>
      <c r="GF174" s="219"/>
      <c r="GG174" s="219"/>
      <c r="GH174" s="219"/>
      <c r="GI174" s="219"/>
      <c r="GJ174" s="219"/>
      <c r="GK174" s="219"/>
      <c r="GL174" s="219"/>
      <c r="GM174" s="219"/>
      <c r="GN174" s="219"/>
      <c r="GO174" s="219"/>
      <c r="GP174" s="219"/>
      <c r="GQ174" s="219"/>
      <c r="GR174" s="219"/>
      <c r="GS174" s="219"/>
      <c r="GT174" s="219"/>
      <c r="GU174" s="219"/>
      <c r="GV174" s="219"/>
      <c r="GW174" s="219"/>
      <c r="GX174" s="219"/>
      <c r="GY174" s="219"/>
      <c r="GZ174" s="219"/>
      <c r="HA174" s="219"/>
      <c r="HB174" s="219"/>
      <c r="HC174" s="219"/>
      <c r="HD174" s="219"/>
      <c r="HE174" s="219"/>
      <c r="HF174" s="219"/>
      <c r="HG174" s="219"/>
      <c r="HH174" s="219"/>
      <c r="HI174" s="219"/>
      <c r="HJ174" s="219"/>
      <c r="HK174" s="219"/>
      <c r="HL174" s="219"/>
      <c r="HM174" s="219"/>
      <c r="HN174" s="219"/>
      <c r="HO174" s="219"/>
      <c r="HP174" s="219"/>
      <c r="HQ174" s="219"/>
      <c r="HR174" s="219"/>
      <c r="HS174" s="219"/>
      <c r="HT174" s="219"/>
      <c r="HU174" s="219"/>
      <c r="HV174" s="219"/>
      <c r="HW174" s="219"/>
      <c r="HX174" s="219"/>
      <c r="HY174" s="219"/>
      <c r="HZ174" s="219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  <c r="IW174" s="4"/>
      <c r="IX174" s="4"/>
      <c r="IY174" s="4"/>
      <c r="IZ174" s="4"/>
      <c r="JA174" s="4"/>
      <c r="JB174" s="4"/>
      <c r="JC174" s="4"/>
      <c r="JD174" s="4"/>
      <c r="JE174" s="4"/>
    </row>
    <row r="175" spans="1:265" s="78" customFormat="1">
      <c r="A175" s="76"/>
      <c r="B175" s="76"/>
      <c r="C175" s="76"/>
      <c r="D175" s="76"/>
      <c r="E175" s="76"/>
      <c r="F175" s="76"/>
      <c r="H175" s="79"/>
      <c r="I175" s="66"/>
      <c r="J175" s="80"/>
      <c r="K175" s="82"/>
      <c r="L175" s="82"/>
      <c r="M175" s="66"/>
      <c r="N175" s="82"/>
      <c r="O175" s="82"/>
      <c r="P175" s="104"/>
      <c r="Q175" s="104"/>
      <c r="R175" s="104"/>
      <c r="S175" s="82"/>
      <c r="T175" s="82"/>
      <c r="U175" s="82"/>
      <c r="V175" s="66"/>
      <c r="W175" s="82"/>
      <c r="X175" s="82"/>
      <c r="Y175" s="183"/>
      <c r="Z175" s="82"/>
      <c r="AA175" s="181"/>
      <c r="AB175" s="82"/>
      <c r="AC175" s="82"/>
      <c r="AD175" s="82"/>
      <c r="AE175" s="82"/>
      <c r="AF175" s="82"/>
      <c r="AG175" s="83"/>
      <c r="AH175" s="83"/>
      <c r="AI175" s="219"/>
      <c r="AJ175" s="219"/>
      <c r="AK175" s="219"/>
      <c r="AL175" s="66"/>
      <c r="AM175" s="219"/>
      <c r="AN175" s="219"/>
      <c r="AO175" s="219"/>
      <c r="AP175" s="219"/>
      <c r="AQ175" s="219"/>
      <c r="AR175" s="219"/>
      <c r="AS175" s="219"/>
      <c r="AT175" s="219"/>
      <c r="AU175" s="219"/>
      <c r="AV175" s="219"/>
      <c r="AW175" s="219"/>
      <c r="AX175" s="219"/>
      <c r="AY175" s="219"/>
      <c r="AZ175" s="219"/>
      <c r="BA175" s="219"/>
      <c r="BB175" s="219"/>
      <c r="BC175" s="219"/>
      <c r="BD175" s="219"/>
      <c r="BE175" s="219"/>
      <c r="BF175" s="219"/>
      <c r="BG175" s="219"/>
      <c r="BH175" s="219"/>
      <c r="BI175" s="219"/>
      <c r="BJ175" s="219"/>
      <c r="BK175" s="219"/>
      <c r="BL175" s="219"/>
      <c r="BM175" s="219"/>
      <c r="BN175" s="219"/>
      <c r="BO175" s="219"/>
      <c r="BP175" s="219"/>
      <c r="BQ175" s="219"/>
      <c r="BR175" s="219"/>
      <c r="BS175" s="219"/>
      <c r="BT175" s="219"/>
      <c r="BU175" s="219"/>
      <c r="BV175" s="219"/>
      <c r="BW175" s="219"/>
      <c r="BX175" s="219"/>
      <c r="BY175" s="219"/>
      <c r="BZ175" s="219"/>
      <c r="CA175" s="219"/>
      <c r="CB175" s="219"/>
      <c r="CC175" s="219"/>
      <c r="CD175" s="219"/>
      <c r="CE175" s="219"/>
      <c r="CF175" s="219"/>
      <c r="CG175" s="219"/>
      <c r="CH175" s="219"/>
      <c r="CI175" s="219"/>
      <c r="CJ175" s="219"/>
      <c r="CK175" s="219"/>
      <c r="CL175" s="219"/>
      <c r="CM175" s="219"/>
      <c r="CN175" s="219"/>
      <c r="CO175" s="219"/>
      <c r="CP175" s="219"/>
      <c r="CQ175" s="219"/>
      <c r="CR175" s="219"/>
      <c r="CS175" s="219"/>
      <c r="CT175" s="219"/>
      <c r="CU175" s="219"/>
      <c r="CV175" s="219"/>
      <c r="CW175" s="219"/>
      <c r="CX175" s="219"/>
      <c r="CY175" s="219"/>
      <c r="CZ175" s="219"/>
      <c r="DA175" s="219"/>
      <c r="DB175" s="219"/>
      <c r="DC175" s="219"/>
      <c r="DD175" s="219"/>
      <c r="DE175" s="219"/>
      <c r="DF175" s="219"/>
      <c r="DG175" s="219"/>
      <c r="DH175" s="219"/>
      <c r="DI175" s="219"/>
      <c r="DJ175" s="219"/>
      <c r="DK175" s="219"/>
      <c r="DL175" s="219"/>
      <c r="DM175" s="219"/>
      <c r="DN175" s="219"/>
      <c r="DO175" s="219"/>
      <c r="DP175" s="219"/>
      <c r="DQ175" s="219"/>
      <c r="DR175" s="219"/>
      <c r="DS175" s="219"/>
      <c r="DT175" s="219"/>
      <c r="DU175" s="219"/>
      <c r="DV175" s="219"/>
      <c r="DW175" s="219"/>
      <c r="DX175" s="219"/>
      <c r="DY175" s="219"/>
      <c r="DZ175" s="219"/>
      <c r="EA175" s="219"/>
      <c r="EB175" s="219"/>
      <c r="EC175" s="219"/>
      <c r="ED175" s="219"/>
      <c r="EE175" s="219"/>
      <c r="EF175" s="219"/>
      <c r="EG175" s="219"/>
      <c r="EH175" s="219"/>
      <c r="EI175" s="219"/>
      <c r="EJ175" s="219"/>
      <c r="EK175" s="219"/>
      <c r="EL175" s="219"/>
      <c r="EM175" s="219"/>
      <c r="EN175" s="219"/>
      <c r="EO175" s="219"/>
      <c r="EP175" s="219"/>
      <c r="EQ175" s="219"/>
      <c r="ER175" s="219"/>
      <c r="ES175" s="219"/>
      <c r="ET175" s="219"/>
      <c r="EU175" s="219"/>
      <c r="EV175" s="219"/>
      <c r="EW175" s="219"/>
      <c r="EX175" s="219"/>
      <c r="EY175" s="219"/>
      <c r="EZ175" s="219"/>
      <c r="FA175" s="219"/>
      <c r="FB175" s="219"/>
      <c r="FC175" s="219"/>
      <c r="FD175" s="219"/>
      <c r="FE175" s="219"/>
      <c r="FF175" s="219"/>
      <c r="FG175" s="219"/>
      <c r="FH175" s="219"/>
      <c r="FI175" s="219"/>
      <c r="FJ175" s="219"/>
      <c r="FK175" s="219"/>
      <c r="FL175" s="219"/>
      <c r="FM175" s="219"/>
      <c r="FN175" s="219"/>
      <c r="FO175" s="219"/>
      <c r="FP175" s="219"/>
      <c r="FQ175" s="219"/>
      <c r="FR175" s="219"/>
      <c r="FS175" s="219"/>
      <c r="FT175" s="219"/>
      <c r="FU175" s="219"/>
      <c r="FV175" s="219"/>
      <c r="FW175" s="219"/>
      <c r="FX175" s="219"/>
      <c r="FY175" s="219"/>
      <c r="FZ175" s="219"/>
      <c r="GA175" s="219"/>
      <c r="GB175" s="219"/>
      <c r="GC175" s="219"/>
      <c r="GD175" s="219"/>
      <c r="GE175" s="219"/>
      <c r="GF175" s="219"/>
      <c r="GG175" s="219"/>
      <c r="GH175" s="219"/>
      <c r="GI175" s="219"/>
      <c r="GJ175" s="219"/>
      <c r="GK175" s="219"/>
      <c r="GL175" s="219"/>
      <c r="GM175" s="219"/>
      <c r="GN175" s="219"/>
      <c r="GO175" s="219"/>
      <c r="GP175" s="219"/>
      <c r="GQ175" s="219"/>
      <c r="GR175" s="219"/>
      <c r="GS175" s="219"/>
      <c r="GT175" s="219"/>
      <c r="GU175" s="219"/>
      <c r="GV175" s="219"/>
      <c r="GW175" s="219"/>
      <c r="GX175" s="219"/>
      <c r="GY175" s="219"/>
      <c r="GZ175" s="219"/>
      <c r="HA175" s="219"/>
      <c r="HB175" s="219"/>
      <c r="HC175" s="219"/>
      <c r="HD175" s="219"/>
      <c r="HE175" s="219"/>
      <c r="HF175" s="219"/>
      <c r="HG175" s="219"/>
      <c r="HH175" s="219"/>
      <c r="HI175" s="219"/>
      <c r="HJ175" s="219"/>
      <c r="HK175" s="219"/>
      <c r="HL175" s="219"/>
      <c r="HM175" s="219"/>
      <c r="HN175" s="219"/>
      <c r="HO175" s="219"/>
      <c r="HP175" s="219"/>
      <c r="HQ175" s="219"/>
      <c r="HR175" s="219"/>
      <c r="HS175" s="219"/>
      <c r="HT175" s="219"/>
      <c r="HU175" s="219"/>
      <c r="HV175" s="219"/>
      <c r="HW175" s="219"/>
      <c r="HX175" s="219"/>
      <c r="HY175" s="219"/>
      <c r="HZ175" s="219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  <c r="IW175" s="4"/>
      <c r="IX175" s="4"/>
      <c r="IY175" s="4"/>
      <c r="IZ175" s="4"/>
      <c r="JA175" s="4"/>
      <c r="JB175" s="4"/>
      <c r="JC175" s="4"/>
      <c r="JD175" s="4"/>
      <c r="JE175" s="4"/>
    </row>
    <row r="176" spans="1:265" s="78" customFormat="1">
      <c r="A176" s="76"/>
      <c r="B176" s="76"/>
      <c r="C176" s="76"/>
      <c r="D176" s="76"/>
      <c r="E176" s="76"/>
      <c r="F176" s="76"/>
      <c r="H176" s="79"/>
      <c r="I176" s="66"/>
      <c r="J176" s="80"/>
      <c r="K176" s="82"/>
      <c r="L176" s="82"/>
      <c r="M176" s="66"/>
      <c r="N176" s="82"/>
      <c r="O176" s="82"/>
      <c r="P176" s="104"/>
      <c r="Q176" s="104"/>
      <c r="R176" s="104"/>
      <c r="S176" s="82"/>
      <c r="T176" s="82"/>
      <c r="U176" s="82"/>
      <c r="V176" s="66"/>
      <c r="W176" s="82"/>
      <c r="X176" s="82"/>
      <c r="Y176" s="183"/>
      <c r="Z176" s="82"/>
      <c r="AA176" s="181"/>
      <c r="AB176" s="82"/>
      <c r="AC176" s="82"/>
      <c r="AD176" s="82"/>
      <c r="AE176" s="82"/>
      <c r="AF176" s="82"/>
      <c r="AG176" s="83"/>
      <c r="AH176" s="83"/>
      <c r="AI176" s="219"/>
      <c r="AJ176" s="219"/>
      <c r="AK176" s="219"/>
      <c r="AL176" s="66"/>
      <c r="AM176" s="219"/>
      <c r="AN176" s="219"/>
      <c r="AO176" s="219"/>
      <c r="AP176" s="219"/>
      <c r="AQ176" s="219"/>
      <c r="AR176" s="219"/>
      <c r="AS176" s="219"/>
      <c r="AT176" s="219"/>
      <c r="AU176" s="219"/>
      <c r="AV176" s="219"/>
      <c r="AW176" s="219"/>
      <c r="AX176" s="219"/>
      <c r="AY176" s="219"/>
      <c r="AZ176" s="219"/>
      <c r="BA176" s="219"/>
      <c r="BB176" s="219"/>
      <c r="BC176" s="219"/>
      <c r="BD176" s="219"/>
      <c r="BE176" s="219"/>
      <c r="BF176" s="219"/>
      <c r="BG176" s="219"/>
      <c r="BH176" s="219"/>
      <c r="BI176" s="219"/>
      <c r="BJ176" s="219"/>
      <c r="BK176" s="219"/>
      <c r="BL176" s="219"/>
      <c r="BM176" s="219"/>
      <c r="BN176" s="219"/>
      <c r="BO176" s="219"/>
      <c r="BP176" s="219"/>
      <c r="BQ176" s="219"/>
      <c r="BR176" s="219"/>
      <c r="BS176" s="219"/>
      <c r="BT176" s="219"/>
      <c r="BU176" s="219"/>
      <c r="BV176" s="219"/>
      <c r="BW176" s="219"/>
      <c r="BX176" s="219"/>
      <c r="BY176" s="219"/>
      <c r="BZ176" s="219"/>
      <c r="CA176" s="219"/>
      <c r="CB176" s="219"/>
      <c r="CC176" s="219"/>
      <c r="CD176" s="219"/>
      <c r="CE176" s="219"/>
      <c r="CF176" s="219"/>
      <c r="CG176" s="219"/>
      <c r="CH176" s="219"/>
      <c r="CI176" s="219"/>
      <c r="CJ176" s="219"/>
      <c r="CK176" s="219"/>
      <c r="CL176" s="219"/>
      <c r="CM176" s="219"/>
      <c r="CN176" s="219"/>
      <c r="CO176" s="219"/>
      <c r="CP176" s="219"/>
      <c r="CQ176" s="219"/>
      <c r="CR176" s="219"/>
      <c r="CS176" s="219"/>
      <c r="CT176" s="219"/>
      <c r="CU176" s="219"/>
      <c r="CV176" s="219"/>
      <c r="CW176" s="219"/>
      <c r="CX176" s="219"/>
      <c r="CY176" s="219"/>
      <c r="CZ176" s="219"/>
      <c r="DA176" s="219"/>
      <c r="DB176" s="219"/>
      <c r="DC176" s="219"/>
      <c r="DD176" s="219"/>
      <c r="DE176" s="219"/>
      <c r="DF176" s="219"/>
      <c r="DG176" s="219"/>
      <c r="DH176" s="219"/>
      <c r="DI176" s="219"/>
      <c r="DJ176" s="219"/>
      <c r="DK176" s="219"/>
      <c r="DL176" s="219"/>
      <c r="DM176" s="219"/>
      <c r="DN176" s="219"/>
      <c r="DO176" s="219"/>
      <c r="DP176" s="219"/>
      <c r="DQ176" s="219"/>
      <c r="DR176" s="219"/>
      <c r="DS176" s="219"/>
      <c r="DT176" s="219"/>
      <c r="DU176" s="219"/>
      <c r="DV176" s="219"/>
      <c r="DW176" s="219"/>
      <c r="DX176" s="219"/>
      <c r="DY176" s="219"/>
      <c r="DZ176" s="219"/>
      <c r="EA176" s="219"/>
      <c r="EB176" s="219"/>
      <c r="EC176" s="219"/>
      <c r="ED176" s="219"/>
      <c r="EE176" s="219"/>
      <c r="EF176" s="219"/>
      <c r="EG176" s="219"/>
      <c r="EH176" s="219"/>
      <c r="EI176" s="219"/>
      <c r="EJ176" s="219"/>
      <c r="EK176" s="219"/>
      <c r="EL176" s="219"/>
      <c r="EM176" s="219"/>
      <c r="EN176" s="219"/>
      <c r="EO176" s="219"/>
      <c r="EP176" s="219"/>
      <c r="EQ176" s="219"/>
      <c r="ER176" s="219"/>
      <c r="ES176" s="219"/>
      <c r="ET176" s="219"/>
      <c r="EU176" s="219"/>
      <c r="EV176" s="219"/>
      <c r="EW176" s="219"/>
      <c r="EX176" s="219"/>
      <c r="EY176" s="219"/>
      <c r="EZ176" s="219"/>
      <c r="FA176" s="219"/>
      <c r="FB176" s="219"/>
      <c r="FC176" s="219"/>
      <c r="FD176" s="219"/>
      <c r="FE176" s="219"/>
      <c r="FF176" s="219"/>
      <c r="FG176" s="219"/>
      <c r="FH176" s="219"/>
      <c r="FI176" s="219"/>
      <c r="FJ176" s="219"/>
      <c r="FK176" s="219"/>
      <c r="FL176" s="219"/>
      <c r="FM176" s="219"/>
      <c r="FN176" s="219"/>
      <c r="FO176" s="219"/>
      <c r="FP176" s="219"/>
      <c r="FQ176" s="219"/>
      <c r="FR176" s="219"/>
      <c r="FS176" s="219"/>
      <c r="FT176" s="219"/>
      <c r="FU176" s="219"/>
      <c r="FV176" s="219"/>
      <c r="FW176" s="219"/>
      <c r="FX176" s="219"/>
      <c r="FY176" s="219"/>
      <c r="FZ176" s="219"/>
      <c r="GA176" s="219"/>
      <c r="GB176" s="219"/>
      <c r="GC176" s="219"/>
      <c r="GD176" s="219"/>
      <c r="GE176" s="219"/>
      <c r="GF176" s="219"/>
      <c r="GG176" s="219"/>
      <c r="GH176" s="219"/>
      <c r="GI176" s="219"/>
      <c r="GJ176" s="219"/>
      <c r="GK176" s="219"/>
      <c r="GL176" s="219"/>
      <c r="GM176" s="219"/>
      <c r="GN176" s="219"/>
      <c r="GO176" s="219"/>
      <c r="GP176" s="219"/>
      <c r="GQ176" s="219"/>
      <c r="GR176" s="219"/>
      <c r="GS176" s="219"/>
      <c r="GT176" s="219"/>
      <c r="GU176" s="219"/>
      <c r="GV176" s="219"/>
      <c r="GW176" s="219"/>
      <c r="GX176" s="219"/>
      <c r="GY176" s="219"/>
      <c r="GZ176" s="219"/>
      <c r="HA176" s="219"/>
      <c r="HB176" s="219"/>
      <c r="HC176" s="219"/>
      <c r="HD176" s="219"/>
      <c r="HE176" s="219"/>
      <c r="HF176" s="219"/>
      <c r="HG176" s="219"/>
      <c r="HH176" s="219"/>
      <c r="HI176" s="219"/>
      <c r="HJ176" s="219"/>
      <c r="HK176" s="219"/>
      <c r="HL176" s="219"/>
      <c r="HM176" s="219"/>
      <c r="HN176" s="219"/>
      <c r="HO176" s="219"/>
      <c r="HP176" s="219"/>
      <c r="HQ176" s="219"/>
      <c r="HR176" s="219"/>
      <c r="HS176" s="219"/>
      <c r="HT176" s="219"/>
      <c r="HU176" s="219"/>
      <c r="HV176" s="219"/>
      <c r="HW176" s="219"/>
      <c r="HX176" s="219"/>
      <c r="HY176" s="219"/>
      <c r="HZ176" s="219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  <c r="IW176" s="4"/>
      <c r="IX176" s="4"/>
      <c r="IY176" s="4"/>
      <c r="IZ176" s="4"/>
      <c r="JA176" s="4"/>
      <c r="JB176" s="4"/>
      <c r="JC176" s="4"/>
      <c r="JD176" s="4"/>
      <c r="JE176" s="4"/>
    </row>
    <row r="177" spans="1:265" s="78" customFormat="1">
      <c r="A177" s="76"/>
      <c r="B177" s="76"/>
      <c r="C177" s="76"/>
      <c r="D177" s="76"/>
      <c r="E177" s="76"/>
      <c r="F177" s="76"/>
      <c r="H177" s="79"/>
      <c r="I177" s="66"/>
      <c r="J177" s="80"/>
      <c r="K177" s="82"/>
      <c r="L177" s="82"/>
      <c r="M177" s="66"/>
      <c r="N177" s="82"/>
      <c r="O177" s="82"/>
      <c r="P177" s="104"/>
      <c r="Q177" s="104"/>
      <c r="R177" s="104"/>
      <c r="S177" s="82"/>
      <c r="T177" s="82"/>
      <c r="U177" s="82"/>
      <c r="V177" s="66"/>
      <c r="W177" s="82"/>
      <c r="X177" s="82"/>
      <c r="Y177" s="183"/>
      <c r="Z177" s="82"/>
      <c r="AA177" s="181"/>
      <c r="AB177" s="82"/>
      <c r="AC177" s="82"/>
      <c r="AD177" s="82"/>
      <c r="AE177" s="82"/>
      <c r="AF177" s="82"/>
      <c r="AG177" s="83"/>
      <c r="AH177" s="83"/>
      <c r="AI177" s="219"/>
      <c r="AJ177" s="219"/>
      <c r="AK177" s="219"/>
      <c r="AL177" s="66"/>
      <c r="AM177" s="219"/>
      <c r="AN177" s="219"/>
      <c r="AO177" s="219"/>
      <c r="AP177" s="219"/>
      <c r="AQ177" s="219"/>
      <c r="AR177" s="219"/>
      <c r="AS177" s="219"/>
      <c r="AT177" s="219"/>
      <c r="AU177" s="219"/>
      <c r="AV177" s="219"/>
      <c r="AW177" s="219"/>
      <c r="AX177" s="219"/>
      <c r="AY177" s="219"/>
      <c r="AZ177" s="219"/>
      <c r="BA177" s="219"/>
      <c r="BB177" s="219"/>
      <c r="BC177" s="219"/>
      <c r="BD177" s="219"/>
      <c r="BE177" s="219"/>
      <c r="BF177" s="219"/>
      <c r="BG177" s="219"/>
      <c r="BH177" s="219"/>
      <c r="BI177" s="219"/>
      <c r="BJ177" s="219"/>
      <c r="BK177" s="219"/>
      <c r="BL177" s="219"/>
      <c r="BM177" s="219"/>
      <c r="BN177" s="219"/>
      <c r="BO177" s="219"/>
      <c r="BP177" s="219"/>
      <c r="BQ177" s="219"/>
      <c r="BR177" s="219"/>
      <c r="BS177" s="219"/>
      <c r="BT177" s="219"/>
      <c r="BU177" s="219"/>
      <c r="BV177" s="219"/>
      <c r="BW177" s="219"/>
      <c r="BX177" s="219"/>
      <c r="BY177" s="219"/>
      <c r="BZ177" s="219"/>
      <c r="CA177" s="219"/>
      <c r="CB177" s="219"/>
      <c r="CC177" s="219"/>
      <c r="CD177" s="219"/>
      <c r="CE177" s="219"/>
      <c r="CF177" s="219"/>
      <c r="CG177" s="219"/>
      <c r="CH177" s="219"/>
      <c r="CI177" s="219"/>
      <c r="CJ177" s="219"/>
      <c r="CK177" s="219"/>
      <c r="CL177" s="219"/>
      <c r="CM177" s="219"/>
      <c r="CN177" s="219"/>
      <c r="CO177" s="219"/>
      <c r="CP177" s="219"/>
      <c r="CQ177" s="219"/>
      <c r="CR177" s="219"/>
      <c r="CS177" s="219"/>
      <c r="CT177" s="219"/>
      <c r="CU177" s="219"/>
      <c r="CV177" s="219"/>
      <c r="CW177" s="219"/>
      <c r="CX177" s="219"/>
      <c r="CY177" s="219"/>
      <c r="CZ177" s="219"/>
      <c r="DA177" s="219"/>
      <c r="DB177" s="219"/>
      <c r="DC177" s="219"/>
      <c r="DD177" s="219"/>
      <c r="DE177" s="219"/>
      <c r="DF177" s="219"/>
      <c r="DG177" s="219"/>
      <c r="DH177" s="219"/>
      <c r="DI177" s="219"/>
      <c r="DJ177" s="219"/>
      <c r="DK177" s="219"/>
      <c r="DL177" s="219"/>
      <c r="DM177" s="219"/>
      <c r="DN177" s="219"/>
      <c r="DO177" s="219"/>
      <c r="DP177" s="219"/>
      <c r="DQ177" s="219"/>
      <c r="DR177" s="219"/>
      <c r="DS177" s="219"/>
      <c r="DT177" s="219"/>
      <c r="DU177" s="219"/>
      <c r="DV177" s="219"/>
      <c r="DW177" s="219"/>
      <c r="DX177" s="219"/>
      <c r="DY177" s="219"/>
      <c r="DZ177" s="219"/>
      <c r="EA177" s="219"/>
      <c r="EB177" s="219"/>
      <c r="EC177" s="219"/>
      <c r="ED177" s="219"/>
      <c r="EE177" s="219"/>
      <c r="EF177" s="219"/>
      <c r="EG177" s="219"/>
      <c r="EH177" s="219"/>
      <c r="EI177" s="219"/>
      <c r="EJ177" s="219"/>
      <c r="EK177" s="219"/>
      <c r="EL177" s="219"/>
      <c r="EM177" s="219"/>
      <c r="EN177" s="219"/>
      <c r="EO177" s="219"/>
      <c r="EP177" s="219"/>
      <c r="EQ177" s="219"/>
      <c r="ER177" s="219"/>
      <c r="ES177" s="219"/>
      <c r="ET177" s="219"/>
      <c r="EU177" s="219"/>
      <c r="EV177" s="219"/>
      <c r="EW177" s="219"/>
      <c r="EX177" s="219"/>
      <c r="EY177" s="219"/>
      <c r="EZ177" s="219"/>
      <c r="FA177" s="219"/>
      <c r="FB177" s="219"/>
      <c r="FC177" s="219"/>
      <c r="FD177" s="219"/>
      <c r="FE177" s="219"/>
      <c r="FF177" s="219"/>
      <c r="FG177" s="219"/>
      <c r="FH177" s="219"/>
      <c r="FI177" s="219"/>
      <c r="FJ177" s="219"/>
      <c r="FK177" s="219"/>
      <c r="FL177" s="219"/>
      <c r="FM177" s="219"/>
      <c r="FN177" s="219"/>
      <c r="FO177" s="219"/>
      <c r="FP177" s="219"/>
      <c r="FQ177" s="219"/>
      <c r="FR177" s="219"/>
      <c r="FS177" s="219"/>
      <c r="FT177" s="219"/>
      <c r="FU177" s="219"/>
      <c r="FV177" s="219"/>
      <c r="FW177" s="219"/>
      <c r="FX177" s="219"/>
      <c r="FY177" s="219"/>
      <c r="FZ177" s="219"/>
      <c r="GA177" s="219"/>
      <c r="GB177" s="219"/>
      <c r="GC177" s="219"/>
      <c r="GD177" s="219"/>
      <c r="GE177" s="219"/>
      <c r="GF177" s="219"/>
      <c r="GG177" s="219"/>
      <c r="GH177" s="219"/>
      <c r="GI177" s="219"/>
      <c r="GJ177" s="219"/>
      <c r="GK177" s="219"/>
      <c r="GL177" s="219"/>
      <c r="GM177" s="219"/>
      <c r="GN177" s="219"/>
      <c r="GO177" s="219"/>
      <c r="GP177" s="219"/>
      <c r="GQ177" s="219"/>
      <c r="GR177" s="219"/>
      <c r="GS177" s="219"/>
      <c r="GT177" s="219"/>
      <c r="GU177" s="219"/>
      <c r="GV177" s="219"/>
      <c r="GW177" s="219"/>
      <c r="GX177" s="219"/>
      <c r="GY177" s="219"/>
      <c r="GZ177" s="219"/>
      <c r="HA177" s="219"/>
      <c r="HB177" s="219"/>
      <c r="HC177" s="219"/>
      <c r="HD177" s="219"/>
      <c r="HE177" s="219"/>
      <c r="HF177" s="219"/>
      <c r="HG177" s="219"/>
      <c r="HH177" s="219"/>
      <c r="HI177" s="219"/>
      <c r="HJ177" s="219"/>
      <c r="HK177" s="219"/>
      <c r="HL177" s="219"/>
      <c r="HM177" s="219"/>
      <c r="HN177" s="219"/>
      <c r="HO177" s="219"/>
      <c r="HP177" s="219"/>
      <c r="HQ177" s="219"/>
      <c r="HR177" s="219"/>
      <c r="HS177" s="219"/>
      <c r="HT177" s="219"/>
      <c r="HU177" s="219"/>
      <c r="HV177" s="219"/>
      <c r="HW177" s="219"/>
      <c r="HX177" s="219"/>
      <c r="HY177" s="219"/>
      <c r="HZ177" s="219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  <c r="IW177" s="4"/>
      <c r="IX177" s="4"/>
      <c r="IY177" s="4"/>
      <c r="IZ177" s="4"/>
      <c r="JA177" s="4"/>
      <c r="JB177" s="4"/>
      <c r="JC177" s="4"/>
      <c r="JD177" s="4"/>
      <c r="JE177" s="4"/>
    </row>
    <row r="178" spans="1:265" s="78" customFormat="1">
      <c r="A178" s="76"/>
      <c r="B178" s="76"/>
      <c r="C178" s="76"/>
      <c r="D178" s="76"/>
      <c r="E178" s="76"/>
      <c r="F178" s="76"/>
      <c r="H178" s="79"/>
      <c r="I178" s="66"/>
      <c r="J178" s="80"/>
      <c r="K178" s="82"/>
      <c r="L178" s="82"/>
      <c r="M178" s="66"/>
      <c r="N178" s="82"/>
      <c r="O178" s="82"/>
      <c r="P178" s="104"/>
      <c r="Q178" s="104"/>
      <c r="R178" s="104"/>
      <c r="S178" s="82"/>
      <c r="T178" s="82"/>
      <c r="U178" s="82"/>
      <c r="V178" s="66"/>
      <c r="W178" s="82"/>
      <c r="X178" s="82"/>
      <c r="Y178" s="183"/>
      <c r="Z178" s="82"/>
      <c r="AA178" s="181"/>
      <c r="AB178" s="82"/>
      <c r="AC178" s="82"/>
      <c r="AD178" s="82"/>
      <c r="AE178" s="82"/>
      <c r="AF178" s="82"/>
      <c r="AG178" s="83"/>
      <c r="AH178" s="83"/>
      <c r="AI178" s="219"/>
      <c r="AJ178" s="219"/>
      <c r="AK178" s="219"/>
      <c r="AL178" s="66"/>
      <c r="AM178" s="219"/>
      <c r="AN178" s="219"/>
      <c r="AO178" s="219"/>
      <c r="AP178" s="219"/>
      <c r="AQ178" s="219"/>
      <c r="AR178" s="219"/>
      <c r="AS178" s="219"/>
      <c r="AT178" s="219"/>
      <c r="AU178" s="219"/>
      <c r="AV178" s="219"/>
      <c r="AW178" s="219"/>
      <c r="AX178" s="219"/>
      <c r="AY178" s="219"/>
      <c r="AZ178" s="219"/>
      <c r="BA178" s="219"/>
      <c r="BB178" s="219"/>
      <c r="BC178" s="219"/>
      <c r="BD178" s="219"/>
      <c r="BE178" s="219"/>
      <c r="BF178" s="219"/>
      <c r="BG178" s="219"/>
      <c r="BH178" s="219"/>
      <c r="BI178" s="219"/>
      <c r="BJ178" s="219"/>
      <c r="BK178" s="219"/>
      <c r="BL178" s="219"/>
      <c r="BM178" s="219"/>
      <c r="BN178" s="219"/>
      <c r="BO178" s="219"/>
      <c r="BP178" s="219"/>
      <c r="BQ178" s="219"/>
      <c r="BR178" s="219"/>
      <c r="BS178" s="219"/>
      <c r="BT178" s="219"/>
      <c r="BU178" s="219"/>
      <c r="BV178" s="219"/>
      <c r="BW178" s="219"/>
      <c r="BX178" s="219"/>
      <c r="BY178" s="219"/>
      <c r="BZ178" s="219"/>
      <c r="CA178" s="219"/>
      <c r="CB178" s="219"/>
      <c r="CC178" s="219"/>
      <c r="CD178" s="219"/>
      <c r="CE178" s="219"/>
      <c r="CF178" s="219"/>
      <c r="CG178" s="219"/>
      <c r="CH178" s="219"/>
      <c r="CI178" s="219"/>
      <c r="CJ178" s="219"/>
      <c r="CK178" s="219"/>
      <c r="CL178" s="219"/>
      <c r="CM178" s="219"/>
      <c r="CN178" s="219"/>
      <c r="CO178" s="219"/>
      <c r="CP178" s="219"/>
      <c r="CQ178" s="219"/>
      <c r="CR178" s="219"/>
      <c r="CS178" s="219"/>
      <c r="CT178" s="219"/>
      <c r="CU178" s="219"/>
      <c r="CV178" s="219"/>
      <c r="CW178" s="219"/>
      <c r="CX178" s="219"/>
      <c r="CY178" s="219"/>
      <c r="CZ178" s="219"/>
      <c r="DA178" s="219"/>
      <c r="DB178" s="219"/>
      <c r="DC178" s="219"/>
      <c r="DD178" s="219"/>
      <c r="DE178" s="219"/>
      <c r="DF178" s="219"/>
      <c r="DG178" s="219"/>
      <c r="DH178" s="219"/>
      <c r="DI178" s="219"/>
      <c r="DJ178" s="219"/>
      <c r="DK178" s="219"/>
      <c r="DL178" s="219"/>
      <c r="DM178" s="219"/>
      <c r="DN178" s="219"/>
      <c r="DO178" s="219"/>
      <c r="DP178" s="219"/>
      <c r="DQ178" s="219"/>
      <c r="DR178" s="219"/>
      <c r="DS178" s="219"/>
      <c r="DT178" s="219"/>
      <c r="DU178" s="219"/>
      <c r="DV178" s="219"/>
      <c r="DW178" s="219"/>
      <c r="DX178" s="219"/>
      <c r="DY178" s="219"/>
      <c r="DZ178" s="219"/>
      <c r="EA178" s="219"/>
      <c r="EB178" s="219"/>
      <c r="EC178" s="219"/>
      <c r="ED178" s="219"/>
      <c r="EE178" s="219"/>
      <c r="EF178" s="219"/>
      <c r="EG178" s="219"/>
      <c r="EH178" s="219"/>
      <c r="EI178" s="219"/>
      <c r="EJ178" s="219"/>
      <c r="EK178" s="219"/>
      <c r="EL178" s="219"/>
      <c r="EM178" s="219"/>
      <c r="EN178" s="219"/>
      <c r="EO178" s="219"/>
      <c r="EP178" s="219"/>
      <c r="EQ178" s="219"/>
      <c r="ER178" s="219"/>
      <c r="ES178" s="219"/>
      <c r="ET178" s="219"/>
      <c r="EU178" s="219"/>
      <c r="EV178" s="219"/>
      <c r="EW178" s="219"/>
      <c r="EX178" s="219"/>
      <c r="EY178" s="219"/>
      <c r="EZ178" s="219"/>
      <c r="FA178" s="219"/>
      <c r="FB178" s="219"/>
      <c r="FC178" s="219"/>
      <c r="FD178" s="219"/>
      <c r="FE178" s="219"/>
      <c r="FF178" s="219"/>
      <c r="FG178" s="219"/>
      <c r="FH178" s="219"/>
      <c r="FI178" s="219"/>
      <c r="FJ178" s="219"/>
      <c r="FK178" s="219"/>
      <c r="FL178" s="219"/>
      <c r="FM178" s="219"/>
      <c r="FN178" s="219"/>
      <c r="FO178" s="219"/>
      <c r="FP178" s="219"/>
      <c r="FQ178" s="219"/>
      <c r="FR178" s="219"/>
      <c r="FS178" s="219"/>
      <c r="FT178" s="219"/>
      <c r="FU178" s="219"/>
      <c r="FV178" s="219"/>
      <c r="FW178" s="219"/>
      <c r="FX178" s="219"/>
      <c r="FY178" s="219"/>
      <c r="FZ178" s="219"/>
      <c r="GA178" s="219"/>
      <c r="GB178" s="219"/>
      <c r="GC178" s="219"/>
      <c r="GD178" s="219"/>
      <c r="GE178" s="219"/>
      <c r="GF178" s="219"/>
      <c r="GG178" s="219"/>
      <c r="GH178" s="219"/>
      <c r="GI178" s="219"/>
      <c r="GJ178" s="219"/>
      <c r="GK178" s="219"/>
      <c r="GL178" s="219"/>
      <c r="GM178" s="219"/>
      <c r="GN178" s="219"/>
      <c r="GO178" s="219"/>
      <c r="GP178" s="219"/>
      <c r="GQ178" s="219"/>
      <c r="GR178" s="219"/>
      <c r="GS178" s="219"/>
      <c r="GT178" s="219"/>
      <c r="GU178" s="219"/>
      <c r="GV178" s="219"/>
      <c r="GW178" s="219"/>
      <c r="GX178" s="219"/>
      <c r="GY178" s="219"/>
      <c r="GZ178" s="219"/>
      <c r="HA178" s="219"/>
      <c r="HB178" s="219"/>
      <c r="HC178" s="219"/>
      <c r="HD178" s="219"/>
      <c r="HE178" s="219"/>
      <c r="HF178" s="219"/>
      <c r="HG178" s="219"/>
      <c r="HH178" s="219"/>
      <c r="HI178" s="219"/>
      <c r="HJ178" s="219"/>
      <c r="HK178" s="219"/>
      <c r="HL178" s="219"/>
      <c r="HM178" s="219"/>
      <c r="HN178" s="219"/>
      <c r="HO178" s="219"/>
      <c r="HP178" s="219"/>
      <c r="HQ178" s="219"/>
      <c r="HR178" s="219"/>
      <c r="HS178" s="219"/>
      <c r="HT178" s="219"/>
      <c r="HU178" s="219"/>
      <c r="HV178" s="219"/>
      <c r="HW178" s="219"/>
      <c r="HX178" s="219"/>
      <c r="HY178" s="219"/>
      <c r="HZ178" s="219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  <c r="IW178" s="4"/>
      <c r="IX178" s="4"/>
      <c r="IY178" s="4"/>
      <c r="IZ178" s="4"/>
      <c r="JA178" s="4"/>
      <c r="JB178" s="4"/>
      <c r="JC178" s="4"/>
      <c r="JD178" s="4"/>
      <c r="JE178" s="4"/>
    </row>
    <row r="179" spans="1:265" s="78" customFormat="1">
      <c r="A179" s="76"/>
      <c r="B179" s="76"/>
      <c r="C179" s="76"/>
      <c r="D179" s="76"/>
      <c r="E179" s="76"/>
      <c r="F179" s="76"/>
      <c r="H179" s="79"/>
      <c r="I179" s="66"/>
      <c r="J179" s="80"/>
      <c r="K179" s="82"/>
      <c r="L179" s="82"/>
      <c r="M179" s="66"/>
      <c r="N179" s="82"/>
      <c r="O179" s="82"/>
      <c r="P179" s="104"/>
      <c r="Q179" s="104"/>
      <c r="R179" s="104"/>
      <c r="S179" s="82"/>
      <c r="T179" s="82"/>
      <c r="U179" s="82"/>
      <c r="V179" s="66"/>
      <c r="W179" s="82"/>
      <c r="X179" s="82"/>
      <c r="Y179" s="183"/>
      <c r="Z179" s="82"/>
      <c r="AA179" s="181"/>
      <c r="AB179" s="82"/>
      <c r="AC179" s="82"/>
      <c r="AD179" s="82"/>
      <c r="AE179" s="82"/>
      <c r="AF179" s="82"/>
      <c r="AG179" s="83"/>
      <c r="AH179" s="83"/>
      <c r="AI179" s="219"/>
      <c r="AJ179" s="219"/>
      <c r="AK179" s="219"/>
      <c r="AL179" s="66"/>
      <c r="AM179" s="219"/>
      <c r="AN179" s="219"/>
      <c r="AO179" s="219"/>
      <c r="AP179" s="219"/>
      <c r="AQ179" s="219"/>
      <c r="AR179" s="219"/>
      <c r="AS179" s="219"/>
      <c r="AT179" s="219"/>
      <c r="AU179" s="219"/>
      <c r="AV179" s="219"/>
      <c r="AW179" s="219"/>
      <c r="AX179" s="219"/>
      <c r="AY179" s="219"/>
      <c r="AZ179" s="219"/>
      <c r="BA179" s="219"/>
      <c r="BB179" s="219"/>
      <c r="BC179" s="219"/>
      <c r="BD179" s="219"/>
      <c r="BE179" s="219"/>
      <c r="BF179" s="219"/>
      <c r="BG179" s="219"/>
      <c r="BH179" s="219"/>
      <c r="BI179" s="219"/>
      <c r="BJ179" s="219"/>
      <c r="BK179" s="219"/>
      <c r="BL179" s="219"/>
      <c r="BM179" s="219"/>
      <c r="BN179" s="219"/>
      <c r="BO179" s="219"/>
      <c r="BP179" s="219"/>
      <c r="BQ179" s="219"/>
      <c r="BR179" s="219"/>
      <c r="BS179" s="219"/>
      <c r="BT179" s="219"/>
      <c r="BU179" s="219"/>
      <c r="BV179" s="219"/>
      <c r="BW179" s="219"/>
      <c r="BX179" s="219"/>
      <c r="BY179" s="219"/>
      <c r="BZ179" s="219"/>
      <c r="CA179" s="219"/>
      <c r="CB179" s="219"/>
      <c r="CC179" s="219"/>
      <c r="CD179" s="219"/>
      <c r="CE179" s="219"/>
      <c r="CF179" s="219"/>
      <c r="CG179" s="219"/>
      <c r="CH179" s="219"/>
      <c r="CI179" s="219"/>
      <c r="CJ179" s="219"/>
      <c r="CK179" s="219"/>
      <c r="CL179" s="219"/>
      <c r="CM179" s="219"/>
      <c r="CN179" s="219"/>
      <c r="CO179" s="219"/>
      <c r="CP179" s="219"/>
      <c r="CQ179" s="219"/>
      <c r="CR179" s="219"/>
      <c r="CS179" s="219"/>
      <c r="CT179" s="219"/>
      <c r="CU179" s="219"/>
      <c r="CV179" s="219"/>
      <c r="CW179" s="219"/>
      <c r="CX179" s="219"/>
      <c r="CY179" s="219"/>
      <c r="CZ179" s="219"/>
      <c r="DA179" s="219"/>
      <c r="DB179" s="219"/>
      <c r="DC179" s="219"/>
      <c r="DD179" s="219"/>
      <c r="DE179" s="219"/>
      <c r="DF179" s="219"/>
      <c r="DG179" s="219"/>
      <c r="DH179" s="219"/>
      <c r="DI179" s="219"/>
      <c r="DJ179" s="219"/>
      <c r="DK179" s="219"/>
      <c r="DL179" s="219"/>
      <c r="DM179" s="219"/>
      <c r="DN179" s="219"/>
      <c r="DO179" s="219"/>
      <c r="DP179" s="219"/>
      <c r="DQ179" s="219"/>
      <c r="DR179" s="219"/>
      <c r="DS179" s="219"/>
      <c r="DT179" s="219"/>
      <c r="DU179" s="219"/>
      <c r="DV179" s="219"/>
      <c r="DW179" s="219"/>
      <c r="DX179" s="219"/>
      <c r="DY179" s="219"/>
      <c r="DZ179" s="219"/>
      <c r="EA179" s="219"/>
      <c r="EB179" s="219"/>
      <c r="EC179" s="219"/>
      <c r="ED179" s="219"/>
      <c r="EE179" s="219"/>
      <c r="EF179" s="219"/>
      <c r="EG179" s="219"/>
      <c r="EH179" s="219"/>
      <c r="EI179" s="219"/>
      <c r="EJ179" s="219"/>
      <c r="EK179" s="219"/>
      <c r="EL179" s="219"/>
      <c r="EM179" s="219"/>
      <c r="EN179" s="219"/>
      <c r="EO179" s="219"/>
      <c r="EP179" s="219"/>
      <c r="EQ179" s="219"/>
      <c r="ER179" s="219"/>
      <c r="ES179" s="219"/>
      <c r="ET179" s="219"/>
      <c r="EU179" s="219"/>
      <c r="EV179" s="219"/>
      <c r="EW179" s="219"/>
      <c r="EX179" s="219"/>
      <c r="EY179" s="219"/>
      <c r="EZ179" s="219"/>
      <c r="FA179" s="219"/>
      <c r="FB179" s="219"/>
      <c r="FC179" s="219"/>
      <c r="FD179" s="219"/>
      <c r="FE179" s="219"/>
      <c r="FF179" s="219"/>
      <c r="FG179" s="219"/>
      <c r="FH179" s="219"/>
      <c r="FI179" s="219"/>
      <c r="FJ179" s="219"/>
      <c r="FK179" s="219"/>
      <c r="FL179" s="219"/>
      <c r="FM179" s="219"/>
      <c r="FN179" s="219"/>
      <c r="FO179" s="219"/>
      <c r="FP179" s="219"/>
      <c r="FQ179" s="219"/>
      <c r="FR179" s="219"/>
      <c r="FS179" s="219"/>
      <c r="FT179" s="219"/>
      <c r="FU179" s="219"/>
      <c r="FV179" s="219"/>
      <c r="FW179" s="219"/>
      <c r="FX179" s="219"/>
      <c r="FY179" s="219"/>
      <c r="FZ179" s="219"/>
      <c r="GA179" s="219"/>
      <c r="GB179" s="219"/>
      <c r="GC179" s="219"/>
      <c r="GD179" s="219"/>
      <c r="GE179" s="219"/>
      <c r="GF179" s="219"/>
      <c r="GG179" s="219"/>
      <c r="GH179" s="219"/>
      <c r="GI179" s="219"/>
      <c r="GJ179" s="219"/>
      <c r="GK179" s="219"/>
      <c r="GL179" s="219"/>
      <c r="GM179" s="219"/>
      <c r="GN179" s="219"/>
      <c r="GO179" s="219"/>
      <c r="GP179" s="219"/>
      <c r="GQ179" s="219"/>
      <c r="GR179" s="219"/>
      <c r="GS179" s="219"/>
      <c r="GT179" s="219"/>
      <c r="GU179" s="219"/>
      <c r="GV179" s="219"/>
      <c r="GW179" s="219"/>
      <c r="GX179" s="219"/>
      <c r="GY179" s="219"/>
      <c r="GZ179" s="219"/>
      <c r="HA179" s="219"/>
      <c r="HB179" s="219"/>
      <c r="HC179" s="219"/>
      <c r="HD179" s="219"/>
      <c r="HE179" s="219"/>
      <c r="HF179" s="219"/>
      <c r="HG179" s="219"/>
      <c r="HH179" s="219"/>
      <c r="HI179" s="219"/>
      <c r="HJ179" s="219"/>
      <c r="HK179" s="219"/>
      <c r="HL179" s="219"/>
      <c r="HM179" s="219"/>
      <c r="HN179" s="219"/>
      <c r="HO179" s="219"/>
      <c r="HP179" s="219"/>
      <c r="HQ179" s="219"/>
      <c r="HR179" s="219"/>
      <c r="HS179" s="219"/>
      <c r="HT179" s="219"/>
      <c r="HU179" s="219"/>
      <c r="HV179" s="219"/>
      <c r="HW179" s="219"/>
      <c r="HX179" s="219"/>
      <c r="HY179" s="219"/>
      <c r="HZ179" s="219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  <c r="IW179" s="4"/>
      <c r="IX179" s="4"/>
      <c r="IY179" s="4"/>
      <c r="IZ179" s="4"/>
      <c r="JA179" s="4"/>
      <c r="JB179" s="4"/>
      <c r="JC179" s="4"/>
      <c r="JD179" s="4"/>
      <c r="JE179" s="4"/>
    </row>
    <row r="180" spans="1:265" s="78" customFormat="1">
      <c r="A180" s="76"/>
      <c r="B180" s="76"/>
      <c r="C180" s="76"/>
      <c r="D180" s="76"/>
      <c r="E180" s="76"/>
      <c r="F180" s="76"/>
      <c r="H180" s="79"/>
      <c r="I180" s="66"/>
      <c r="J180" s="80"/>
      <c r="K180" s="82"/>
      <c r="L180" s="82"/>
      <c r="M180" s="66"/>
      <c r="N180" s="82"/>
      <c r="O180" s="82"/>
      <c r="P180" s="104"/>
      <c r="Q180" s="104"/>
      <c r="R180" s="104"/>
      <c r="S180" s="82"/>
      <c r="T180" s="82"/>
      <c r="U180" s="82"/>
      <c r="V180" s="66"/>
      <c r="W180" s="82"/>
      <c r="X180" s="82"/>
      <c r="Y180" s="183"/>
      <c r="Z180" s="82"/>
      <c r="AA180" s="181"/>
      <c r="AB180" s="82"/>
      <c r="AC180" s="82"/>
      <c r="AD180" s="82"/>
      <c r="AE180" s="82"/>
      <c r="AF180" s="82"/>
      <c r="AG180" s="83"/>
      <c r="AH180" s="83"/>
      <c r="AI180" s="219"/>
      <c r="AJ180" s="219"/>
      <c r="AK180" s="219"/>
      <c r="AL180" s="66"/>
      <c r="AM180" s="219"/>
      <c r="AN180" s="219"/>
      <c r="AO180" s="219"/>
      <c r="AP180" s="219"/>
      <c r="AQ180" s="219"/>
      <c r="AR180" s="219"/>
      <c r="AS180" s="219"/>
      <c r="AT180" s="219"/>
      <c r="AU180" s="219"/>
      <c r="AV180" s="219"/>
      <c r="AW180" s="219"/>
      <c r="AX180" s="219"/>
      <c r="AY180" s="219"/>
      <c r="AZ180" s="219"/>
      <c r="BA180" s="219"/>
      <c r="BB180" s="219"/>
      <c r="BC180" s="219"/>
      <c r="BD180" s="219"/>
      <c r="BE180" s="219"/>
      <c r="BF180" s="219"/>
      <c r="BG180" s="219"/>
      <c r="BH180" s="219"/>
      <c r="BI180" s="219"/>
      <c r="BJ180" s="219"/>
      <c r="BK180" s="219"/>
      <c r="BL180" s="219"/>
      <c r="BM180" s="219"/>
      <c r="BN180" s="219"/>
      <c r="BO180" s="219"/>
      <c r="BP180" s="219"/>
      <c r="BQ180" s="219"/>
      <c r="BR180" s="219"/>
      <c r="BS180" s="219"/>
      <c r="BT180" s="219"/>
      <c r="BU180" s="219"/>
      <c r="BV180" s="219"/>
      <c r="BW180" s="219"/>
      <c r="BX180" s="219"/>
      <c r="BY180" s="219"/>
      <c r="BZ180" s="219"/>
      <c r="CA180" s="219"/>
      <c r="CB180" s="219"/>
      <c r="CC180" s="219"/>
      <c r="CD180" s="219"/>
      <c r="CE180" s="219"/>
      <c r="CF180" s="219"/>
      <c r="CG180" s="219"/>
      <c r="CH180" s="219"/>
      <c r="CI180" s="219"/>
      <c r="CJ180" s="219"/>
      <c r="CK180" s="219"/>
      <c r="CL180" s="219"/>
      <c r="CM180" s="219"/>
      <c r="CN180" s="219"/>
      <c r="CO180" s="219"/>
      <c r="CP180" s="219"/>
      <c r="CQ180" s="219"/>
      <c r="CR180" s="219"/>
      <c r="CS180" s="219"/>
      <c r="CT180" s="219"/>
      <c r="CU180" s="219"/>
      <c r="CV180" s="219"/>
      <c r="CW180" s="219"/>
      <c r="CX180" s="219"/>
      <c r="CY180" s="219"/>
      <c r="CZ180" s="219"/>
      <c r="DA180" s="219"/>
      <c r="DB180" s="219"/>
      <c r="DC180" s="219"/>
      <c r="DD180" s="219"/>
      <c r="DE180" s="219"/>
      <c r="DF180" s="219"/>
      <c r="DG180" s="219"/>
      <c r="DH180" s="219"/>
      <c r="DI180" s="219"/>
      <c r="DJ180" s="219"/>
      <c r="DK180" s="219"/>
      <c r="DL180" s="219"/>
      <c r="DM180" s="219"/>
      <c r="DN180" s="219"/>
      <c r="DO180" s="219"/>
      <c r="DP180" s="219"/>
      <c r="DQ180" s="219"/>
      <c r="DR180" s="219"/>
      <c r="DS180" s="219"/>
      <c r="DT180" s="219"/>
      <c r="DU180" s="219"/>
      <c r="DV180" s="219"/>
      <c r="DW180" s="219"/>
      <c r="DX180" s="219"/>
      <c r="DY180" s="219"/>
      <c r="DZ180" s="219"/>
      <c r="EA180" s="219"/>
      <c r="EB180" s="219"/>
      <c r="EC180" s="219"/>
      <c r="ED180" s="219"/>
      <c r="EE180" s="219"/>
      <c r="EF180" s="219"/>
      <c r="EG180" s="219"/>
      <c r="EH180" s="219"/>
      <c r="EI180" s="219"/>
      <c r="EJ180" s="219"/>
      <c r="EK180" s="219"/>
      <c r="EL180" s="219"/>
      <c r="EM180" s="219"/>
      <c r="EN180" s="219"/>
      <c r="EO180" s="219"/>
      <c r="EP180" s="219"/>
      <c r="EQ180" s="219"/>
      <c r="ER180" s="219"/>
      <c r="ES180" s="219"/>
      <c r="ET180" s="219"/>
      <c r="EU180" s="219"/>
      <c r="EV180" s="219"/>
      <c r="EW180" s="219"/>
      <c r="EX180" s="219"/>
      <c r="EY180" s="219"/>
      <c r="EZ180" s="219"/>
      <c r="FA180" s="219"/>
      <c r="FB180" s="219"/>
      <c r="FC180" s="219"/>
      <c r="FD180" s="219"/>
      <c r="FE180" s="219"/>
      <c r="FF180" s="219"/>
      <c r="FG180" s="219"/>
      <c r="FH180" s="219"/>
      <c r="FI180" s="219"/>
      <c r="FJ180" s="219"/>
      <c r="FK180" s="219"/>
      <c r="FL180" s="219"/>
      <c r="FM180" s="219"/>
      <c r="FN180" s="219"/>
      <c r="FO180" s="219"/>
      <c r="FP180" s="219"/>
      <c r="FQ180" s="219"/>
      <c r="FR180" s="219"/>
      <c r="FS180" s="219"/>
      <c r="FT180" s="219"/>
      <c r="FU180" s="219"/>
      <c r="FV180" s="219"/>
      <c r="FW180" s="219"/>
      <c r="FX180" s="219"/>
      <c r="FY180" s="219"/>
      <c r="FZ180" s="219"/>
      <c r="GA180" s="219"/>
      <c r="GB180" s="219"/>
      <c r="GC180" s="219"/>
      <c r="GD180" s="219"/>
      <c r="GE180" s="219"/>
      <c r="GF180" s="219"/>
      <c r="GG180" s="219"/>
      <c r="GH180" s="219"/>
      <c r="GI180" s="219"/>
      <c r="GJ180" s="219"/>
      <c r="GK180" s="219"/>
      <c r="GL180" s="219"/>
      <c r="GM180" s="219"/>
      <c r="GN180" s="219"/>
      <c r="GO180" s="219"/>
      <c r="GP180" s="219"/>
      <c r="GQ180" s="219"/>
      <c r="GR180" s="219"/>
      <c r="GS180" s="219"/>
      <c r="GT180" s="219"/>
      <c r="GU180" s="219"/>
      <c r="GV180" s="219"/>
      <c r="GW180" s="219"/>
      <c r="GX180" s="219"/>
      <c r="GY180" s="219"/>
      <c r="GZ180" s="219"/>
      <c r="HA180" s="219"/>
      <c r="HB180" s="219"/>
      <c r="HC180" s="219"/>
      <c r="HD180" s="219"/>
      <c r="HE180" s="219"/>
      <c r="HF180" s="219"/>
      <c r="HG180" s="219"/>
      <c r="HH180" s="219"/>
      <c r="HI180" s="219"/>
      <c r="HJ180" s="219"/>
      <c r="HK180" s="219"/>
      <c r="HL180" s="219"/>
      <c r="HM180" s="219"/>
      <c r="HN180" s="219"/>
      <c r="HO180" s="219"/>
      <c r="HP180" s="219"/>
      <c r="HQ180" s="219"/>
      <c r="HR180" s="219"/>
      <c r="HS180" s="219"/>
      <c r="HT180" s="219"/>
      <c r="HU180" s="219"/>
      <c r="HV180" s="219"/>
      <c r="HW180" s="219"/>
      <c r="HX180" s="219"/>
      <c r="HY180" s="219"/>
      <c r="HZ180" s="219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  <c r="IW180" s="4"/>
      <c r="IX180" s="4"/>
      <c r="IY180" s="4"/>
      <c r="IZ180" s="4"/>
      <c r="JA180" s="4"/>
      <c r="JB180" s="4"/>
      <c r="JC180" s="4"/>
      <c r="JD180" s="4"/>
      <c r="JE180" s="4"/>
    </row>
    <row r="181" spans="1:265" s="78" customFormat="1">
      <c r="A181" s="76"/>
      <c r="B181" s="76"/>
      <c r="C181" s="76"/>
      <c r="D181" s="76"/>
      <c r="E181" s="76"/>
      <c r="F181" s="76"/>
      <c r="H181" s="79"/>
      <c r="I181" s="66"/>
      <c r="J181" s="80"/>
      <c r="K181" s="82"/>
      <c r="L181" s="82"/>
      <c r="M181" s="66"/>
      <c r="N181" s="82"/>
      <c r="O181" s="82"/>
      <c r="P181" s="104"/>
      <c r="Q181" s="104"/>
      <c r="R181" s="104"/>
      <c r="S181" s="82"/>
      <c r="T181" s="82"/>
      <c r="U181" s="82"/>
      <c r="V181" s="66"/>
      <c r="W181" s="82"/>
      <c r="X181" s="82"/>
      <c r="Y181" s="183"/>
      <c r="Z181" s="82"/>
      <c r="AA181" s="181"/>
      <c r="AB181" s="82"/>
      <c r="AC181" s="82"/>
      <c r="AD181" s="82"/>
      <c r="AE181" s="82"/>
      <c r="AF181" s="82"/>
      <c r="AG181" s="83"/>
      <c r="AH181" s="83"/>
      <c r="AI181" s="219"/>
      <c r="AJ181" s="219"/>
      <c r="AK181" s="219"/>
      <c r="AL181" s="66"/>
      <c r="AM181" s="219"/>
      <c r="AN181" s="219"/>
      <c r="AO181" s="219"/>
      <c r="AP181" s="219"/>
      <c r="AQ181" s="219"/>
      <c r="AR181" s="219"/>
      <c r="AS181" s="219"/>
      <c r="AT181" s="219"/>
      <c r="AU181" s="219"/>
      <c r="AV181" s="219"/>
      <c r="AW181" s="219"/>
      <c r="AX181" s="219"/>
      <c r="AY181" s="219"/>
      <c r="AZ181" s="219"/>
      <c r="BA181" s="219"/>
      <c r="BB181" s="219"/>
      <c r="BC181" s="219"/>
      <c r="BD181" s="219"/>
      <c r="BE181" s="219"/>
      <c r="BF181" s="219"/>
      <c r="BG181" s="219"/>
      <c r="BH181" s="219"/>
      <c r="BI181" s="219"/>
      <c r="BJ181" s="219"/>
      <c r="BK181" s="219"/>
      <c r="BL181" s="219"/>
      <c r="BM181" s="219"/>
      <c r="BN181" s="219"/>
      <c r="BO181" s="219"/>
      <c r="BP181" s="219"/>
      <c r="BQ181" s="219"/>
      <c r="BR181" s="219"/>
      <c r="BS181" s="219"/>
      <c r="BT181" s="219"/>
      <c r="BU181" s="219"/>
      <c r="BV181" s="219"/>
      <c r="BW181" s="219"/>
      <c r="BX181" s="219"/>
      <c r="BY181" s="219"/>
      <c r="BZ181" s="219"/>
      <c r="CA181" s="219"/>
      <c r="CB181" s="219"/>
      <c r="CC181" s="219"/>
      <c r="CD181" s="219"/>
      <c r="CE181" s="219"/>
      <c r="CF181" s="219"/>
      <c r="CG181" s="219"/>
      <c r="CH181" s="219"/>
      <c r="CI181" s="219"/>
      <c r="CJ181" s="219"/>
      <c r="CK181" s="219"/>
      <c r="CL181" s="219"/>
      <c r="CM181" s="219"/>
      <c r="CN181" s="219"/>
      <c r="CO181" s="219"/>
      <c r="CP181" s="219"/>
      <c r="CQ181" s="219"/>
      <c r="CR181" s="219"/>
      <c r="CS181" s="219"/>
      <c r="CT181" s="219"/>
      <c r="CU181" s="219"/>
      <c r="CV181" s="219"/>
      <c r="CW181" s="219"/>
      <c r="CX181" s="219"/>
      <c r="CY181" s="219"/>
      <c r="CZ181" s="219"/>
      <c r="DA181" s="219"/>
      <c r="DB181" s="219"/>
      <c r="DC181" s="219"/>
      <c r="DD181" s="219"/>
      <c r="DE181" s="219"/>
      <c r="DF181" s="219"/>
      <c r="DG181" s="219"/>
      <c r="DH181" s="219"/>
      <c r="DI181" s="219"/>
      <c r="DJ181" s="219"/>
      <c r="DK181" s="219"/>
      <c r="DL181" s="219"/>
      <c r="DM181" s="219"/>
      <c r="DN181" s="219"/>
      <c r="DO181" s="219"/>
      <c r="DP181" s="219"/>
      <c r="DQ181" s="219"/>
      <c r="DR181" s="219"/>
      <c r="DS181" s="219"/>
      <c r="DT181" s="219"/>
      <c r="DU181" s="219"/>
      <c r="DV181" s="219"/>
      <c r="DW181" s="219"/>
      <c r="DX181" s="219"/>
      <c r="DY181" s="219"/>
      <c r="DZ181" s="219"/>
      <c r="EA181" s="219"/>
      <c r="EB181" s="219"/>
      <c r="EC181" s="219"/>
      <c r="ED181" s="219"/>
      <c r="EE181" s="219"/>
      <c r="EF181" s="219"/>
      <c r="EG181" s="219"/>
      <c r="EH181" s="219"/>
      <c r="EI181" s="219"/>
      <c r="EJ181" s="219"/>
      <c r="EK181" s="219"/>
      <c r="EL181" s="219"/>
      <c r="EM181" s="219"/>
      <c r="EN181" s="219"/>
      <c r="EO181" s="219"/>
      <c r="EP181" s="219"/>
      <c r="EQ181" s="219"/>
      <c r="ER181" s="219"/>
      <c r="ES181" s="219"/>
      <c r="ET181" s="219"/>
      <c r="EU181" s="219"/>
      <c r="EV181" s="219"/>
      <c r="EW181" s="219"/>
      <c r="EX181" s="219"/>
      <c r="EY181" s="219"/>
      <c r="EZ181" s="219"/>
      <c r="FA181" s="219"/>
      <c r="FB181" s="219"/>
      <c r="FC181" s="219"/>
      <c r="FD181" s="219"/>
      <c r="FE181" s="219"/>
      <c r="FF181" s="219"/>
      <c r="FG181" s="219"/>
      <c r="FH181" s="219"/>
      <c r="FI181" s="219"/>
      <c r="FJ181" s="219"/>
      <c r="FK181" s="219"/>
      <c r="FL181" s="219"/>
      <c r="FM181" s="219"/>
      <c r="FN181" s="219"/>
      <c r="FO181" s="219"/>
      <c r="FP181" s="219"/>
      <c r="FQ181" s="219"/>
      <c r="FR181" s="219"/>
      <c r="FS181" s="219"/>
      <c r="FT181" s="219"/>
      <c r="FU181" s="219"/>
      <c r="FV181" s="219"/>
      <c r="FW181" s="219"/>
      <c r="FX181" s="219"/>
      <c r="FY181" s="219"/>
      <c r="FZ181" s="219"/>
      <c r="GA181" s="219"/>
      <c r="GB181" s="219"/>
      <c r="GC181" s="219"/>
      <c r="GD181" s="219"/>
      <c r="GE181" s="219"/>
      <c r="GF181" s="219"/>
      <c r="GG181" s="219"/>
      <c r="GH181" s="219"/>
      <c r="GI181" s="219"/>
      <c r="GJ181" s="219"/>
      <c r="GK181" s="219"/>
      <c r="GL181" s="219"/>
      <c r="GM181" s="219"/>
      <c r="GN181" s="219"/>
      <c r="GO181" s="219"/>
      <c r="GP181" s="219"/>
      <c r="GQ181" s="219"/>
      <c r="GR181" s="219"/>
      <c r="GS181" s="219"/>
      <c r="GT181" s="219"/>
      <c r="GU181" s="219"/>
      <c r="GV181" s="219"/>
      <c r="GW181" s="219"/>
      <c r="GX181" s="219"/>
      <c r="GY181" s="219"/>
      <c r="GZ181" s="219"/>
      <c r="HA181" s="219"/>
      <c r="HB181" s="219"/>
      <c r="HC181" s="219"/>
      <c r="HD181" s="219"/>
      <c r="HE181" s="219"/>
      <c r="HF181" s="219"/>
      <c r="HG181" s="219"/>
      <c r="HH181" s="219"/>
      <c r="HI181" s="219"/>
      <c r="HJ181" s="219"/>
      <c r="HK181" s="219"/>
      <c r="HL181" s="219"/>
      <c r="HM181" s="219"/>
      <c r="HN181" s="219"/>
      <c r="HO181" s="219"/>
      <c r="HP181" s="219"/>
      <c r="HQ181" s="219"/>
      <c r="HR181" s="219"/>
      <c r="HS181" s="219"/>
      <c r="HT181" s="219"/>
      <c r="HU181" s="219"/>
      <c r="HV181" s="219"/>
      <c r="HW181" s="219"/>
      <c r="HX181" s="219"/>
      <c r="HY181" s="219"/>
      <c r="HZ181" s="219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  <c r="IW181" s="4"/>
      <c r="IX181" s="4"/>
      <c r="IY181" s="4"/>
      <c r="IZ181" s="4"/>
      <c r="JA181" s="4"/>
      <c r="JB181" s="4"/>
      <c r="JC181" s="4"/>
      <c r="JD181" s="4"/>
      <c r="JE181" s="4"/>
    </row>
    <row r="182" spans="1:265" s="78" customFormat="1">
      <c r="A182" s="76"/>
      <c r="B182" s="76"/>
      <c r="C182" s="76"/>
      <c r="D182" s="76"/>
      <c r="E182" s="76"/>
      <c r="F182" s="76"/>
      <c r="H182" s="79"/>
      <c r="I182" s="66"/>
      <c r="J182" s="80"/>
      <c r="K182" s="82"/>
      <c r="L182" s="82"/>
      <c r="M182" s="66"/>
      <c r="N182" s="82"/>
      <c r="O182" s="82"/>
      <c r="P182" s="104"/>
      <c r="Q182" s="104"/>
      <c r="R182" s="104"/>
      <c r="S182" s="82"/>
      <c r="T182" s="82"/>
      <c r="U182" s="82"/>
      <c r="V182" s="66"/>
      <c r="W182" s="82"/>
      <c r="X182" s="82"/>
      <c r="Y182" s="183"/>
      <c r="Z182" s="82"/>
      <c r="AA182" s="181"/>
      <c r="AB182" s="82"/>
      <c r="AC182" s="82"/>
      <c r="AD182" s="82"/>
      <c r="AE182" s="82"/>
      <c r="AF182" s="82"/>
      <c r="AG182" s="83"/>
      <c r="AH182" s="83"/>
      <c r="AI182" s="219"/>
      <c r="AJ182" s="219"/>
      <c r="AK182" s="219"/>
      <c r="AL182" s="66"/>
      <c r="AM182" s="219"/>
      <c r="AN182" s="219"/>
      <c r="AO182" s="219"/>
      <c r="AP182" s="219"/>
      <c r="AQ182" s="219"/>
      <c r="AR182" s="219"/>
      <c r="AS182" s="219"/>
      <c r="AT182" s="219"/>
      <c r="AU182" s="219"/>
      <c r="AV182" s="219"/>
      <c r="AW182" s="219"/>
      <c r="AX182" s="219"/>
      <c r="AY182" s="219"/>
      <c r="AZ182" s="219"/>
      <c r="BA182" s="219"/>
      <c r="BB182" s="219"/>
      <c r="BC182" s="219"/>
      <c r="BD182" s="219"/>
      <c r="BE182" s="219"/>
      <c r="BF182" s="219"/>
      <c r="BG182" s="219"/>
      <c r="BH182" s="219"/>
      <c r="BI182" s="219"/>
      <c r="BJ182" s="219"/>
      <c r="BK182" s="219"/>
      <c r="BL182" s="219"/>
      <c r="BM182" s="219"/>
      <c r="BN182" s="219"/>
      <c r="BO182" s="219"/>
      <c r="BP182" s="219"/>
      <c r="BQ182" s="219"/>
      <c r="BR182" s="219"/>
      <c r="BS182" s="219"/>
      <c r="BT182" s="219"/>
      <c r="BU182" s="219"/>
      <c r="BV182" s="219"/>
      <c r="BW182" s="219"/>
      <c r="BX182" s="219"/>
      <c r="BY182" s="219"/>
      <c r="BZ182" s="219"/>
      <c r="CA182" s="219"/>
      <c r="CB182" s="219"/>
      <c r="CC182" s="219"/>
      <c r="CD182" s="219"/>
      <c r="CE182" s="219"/>
      <c r="CF182" s="219"/>
      <c r="CG182" s="219"/>
      <c r="CH182" s="219"/>
      <c r="CI182" s="219"/>
      <c r="CJ182" s="219"/>
      <c r="CK182" s="219"/>
      <c r="CL182" s="219"/>
      <c r="CM182" s="219"/>
      <c r="CN182" s="219"/>
      <c r="CO182" s="219"/>
      <c r="CP182" s="219"/>
      <c r="CQ182" s="219"/>
      <c r="CR182" s="219"/>
      <c r="CS182" s="219"/>
      <c r="CT182" s="219"/>
      <c r="CU182" s="219"/>
      <c r="CV182" s="219"/>
      <c r="CW182" s="219"/>
      <c r="CX182" s="219"/>
      <c r="CY182" s="219"/>
      <c r="CZ182" s="219"/>
      <c r="DA182" s="219"/>
      <c r="DB182" s="219"/>
      <c r="DC182" s="219"/>
      <c r="DD182" s="219"/>
      <c r="DE182" s="219"/>
      <c r="DF182" s="219"/>
      <c r="DG182" s="219"/>
      <c r="DH182" s="219"/>
      <c r="DI182" s="219"/>
      <c r="DJ182" s="219"/>
      <c r="DK182" s="219"/>
      <c r="DL182" s="219"/>
      <c r="DM182" s="219"/>
      <c r="DN182" s="219"/>
      <c r="DO182" s="219"/>
      <c r="DP182" s="219"/>
      <c r="DQ182" s="219"/>
      <c r="DR182" s="219"/>
      <c r="DS182" s="219"/>
      <c r="DT182" s="219"/>
      <c r="DU182" s="219"/>
      <c r="DV182" s="219"/>
      <c r="DW182" s="219"/>
      <c r="DX182" s="219"/>
      <c r="DY182" s="219"/>
      <c r="DZ182" s="219"/>
      <c r="EA182" s="219"/>
      <c r="EB182" s="219"/>
      <c r="EC182" s="219"/>
      <c r="ED182" s="219"/>
      <c r="EE182" s="219"/>
      <c r="EF182" s="219"/>
      <c r="EG182" s="219"/>
      <c r="EH182" s="219"/>
      <c r="EI182" s="219"/>
      <c r="EJ182" s="219"/>
      <c r="EK182" s="219"/>
      <c r="EL182" s="219"/>
      <c r="EM182" s="219"/>
      <c r="EN182" s="219"/>
      <c r="EO182" s="219"/>
      <c r="EP182" s="219"/>
      <c r="EQ182" s="219"/>
      <c r="ER182" s="219"/>
      <c r="ES182" s="219"/>
      <c r="ET182" s="219"/>
      <c r="EU182" s="219"/>
      <c r="EV182" s="219"/>
      <c r="EW182" s="219"/>
      <c r="EX182" s="219"/>
      <c r="EY182" s="219"/>
      <c r="EZ182" s="219"/>
      <c r="FA182" s="219"/>
      <c r="FB182" s="219"/>
      <c r="FC182" s="219"/>
      <c r="FD182" s="219"/>
      <c r="FE182" s="219"/>
      <c r="FF182" s="219"/>
      <c r="FG182" s="219"/>
      <c r="FH182" s="219"/>
      <c r="FI182" s="219"/>
      <c r="FJ182" s="219"/>
      <c r="FK182" s="219"/>
      <c r="FL182" s="219"/>
      <c r="FM182" s="219"/>
      <c r="FN182" s="219"/>
      <c r="FO182" s="219"/>
      <c r="FP182" s="219"/>
      <c r="FQ182" s="219"/>
      <c r="FR182" s="219"/>
      <c r="FS182" s="219"/>
      <c r="FT182" s="219"/>
      <c r="FU182" s="219"/>
      <c r="FV182" s="219"/>
      <c r="FW182" s="219"/>
      <c r="FX182" s="219"/>
      <c r="FY182" s="219"/>
      <c r="FZ182" s="219"/>
      <c r="GA182" s="219"/>
      <c r="GB182" s="219"/>
      <c r="GC182" s="219"/>
      <c r="GD182" s="219"/>
      <c r="GE182" s="219"/>
      <c r="GF182" s="219"/>
      <c r="GG182" s="219"/>
      <c r="GH182" s="219"/>
      <c r="GI182" s="219"/>
      <c r="GJ182" s="219"/>
      <c r="GK182" s="219"/>
      <c r="GL182" s="219"/>
      <c r="GM182" s="219"/>
      <c r="GN182" s="219"/>
      <c r="GO182" s="219"/>
      <c r="GP182" s="219"/>
      <c r="GQ182" s="219"/>
      <c r="GR182" s="219"/>
      <c r="GS182" s="219"/>
      <c r="GT182" s="219"/>
      <c r="GU182" s="219"/>
      <c r="GV182" s="219"/>
      <c r="GW182" s="219"/>
      <c r="GX182" s="219"/>
      <c r="GY182" s="219"/>
      <c r="GZ182" s="219"/>
      <c r="HA182" s="219"/>
      <c r="HB182" s="219"/>
      <c r="HC182" s="219"/>
      <c r="HD182" s="219"/>
      <c r="HE182" s="219"/>
      <c r="HF182" s="219"/>
      <c r="HG182" s="219"/>
      <c r="HH182" s="219"/>
      <c r="HI182" s="219"/>
      <c r="HJ182" s="219"/>
      <c r="HK182" s="219"/>
      <c r="HL182" s="219"/>
      <c r="HM182" s="219"/>
      <c r="HN182" s="219"/>
      <c r="HO182" s="219"/>
      <c r="HP182" s="219"/>
      <c r="HQ182" s="219"/>
      <c r="HR182" s="219"/>
      <c r="HS182" s="219"/>
      <c r="HT182" s="219"/>
      <c r="HU182" s="219"/>
      <c r="HV182" s="219"/>
      <c r="HW182" s="219"/>
      <c r="HX182" s="219"/>
      <c r="HY182" s="219"/>
      <c r="HZ182" s="219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  <c r="IW182" s="4"/>
      <c r="IX182" s="4"/>
      <c r="IY182" s="4"/>
      <c r="IZ182" s="4"/>
      <c r="JA182" s="4"/>
      <c r="JB182" s="4"/>
      <c r="JC182" s="4"/>
      <c r="JD182" s="4"/>
      <c r="JE182" s="4"/>
    </row>
    <row r="183" spans="1:265" s="78" customFormat="1">
      <c r="A183" s="76"/>
      <c r="B183" s="76"/>
      <c r="C183" s="76"/>
      <c r="D183" s="76"/>
      <c r="E183" s="76"/>
      <c r="F183" s="76"/>
      <c r="H183" s="79"/>
      <c r="I183" s="66"/>
      <c r="J183" s="80"/>
      <c r="K183" s="82"/>
      <c r="L183" s="82"/>
      <c r="M183" s="66"/>
      <c r="N183" s="82"/>
      <c r="O183" s="82"/>
      <c r="P183" s="104"/>
      <c r="Q183" s="104"/>
      <c r="R183" s="104"/>
      <c r="S183" s="82"/>
      <c r="T183" s="82"/>
      <c r="U183" s="82"/>
      <c r="V183" s="66"/>
      <c r="W183" s="82"/>
      <c r="X183" s="82"/>
      <c r="Y183" s="183"/>
      <c r="Z183" s="82"/>
      <c r="AA183" s="181"/>
      <c r="AB183" s="82"/>
      <c r="AC183" s="82"/>
      <c r="AD183" s="82"/>
      <c r="AE183" s="82"/>
      <c r="AF183" s="82"/>
      <c r="AG183" s="83"/>
      <c r="AH183" s="83"/>
      <c r="AI183" s="219"/>
      <c r="AJ183" s="219"/>
      <c r="AK183" s="219"/>
      <c r="AL183" s="66"/>
      <c r="AM183" s="219"/>
      <c r="AN183" s="219"/>
      <c r="AO183" s="219"/>
      <c r="AP183" s="219"/>
      <c r="AQ183" s="219"/>
      <c r="AR183" s="219"/>
      <c r="AS183" s="219"/>
      <c r="AT183" s="219"/>
      <c r="AU183" s="219"/>
      <c r="AV183" s="219"/>
      <c r="AW183" s="219"/>
      <c r="AX183" s="219"/>
      <c r="AY183" s="219"/>
      <c r="AZ183" s="219"/>
      <c r="BA183" s="219"/>
      <c r="BB183" s="219"/>
      <c r="BC183" s="219"/>
      <c r="BD183" s="219"/>
      <c r="BE183" s="219"/>
      <c r="BF183" s="219"/>
      <c r="BG183" s="219"/>
      <c r="BH183" s="219"/>
      <c r="BI183" s="219"/>
      <c r="BJ183" s="219"/>
      <c r="BK183" s="219"/>
      <c r="BL183" s="219"/>
      <c r="BM183" s="219"/>
      <c r="BN183" s="219"/>
      <c r="BO183" s="219"/>
      <c r="BP183" s="219"/>
      <c r="BQ183" s="219"/>
      <c r="BR183" s="219"/>
      <c r="BS183" s="219"/>
      <c r="BT183" s="219"/>
      <c r="BU183" s="219"/>
      <c r="BV183" s="219"/>
      <c r="BW183" s="219"/>
      <c r="BX183" s="219"/>
      <c r="BY183" s="219"/>
      <c r="BZ183" s="219"/>
      <c r="CA183" s="219"/>
      <c r="CB183" s="219"/>
      <c r="CC183" s="219"/>
      <c r="CD183" s="219"/>
      <c r="CE183" s="219"/>
      <c r="CF183" s="219"/>
      <c r="CG183" s="219"/>
      <c r="CH183" s="219"/>
      <c r="CI183" s="219"/>
      <c r="CJ183" s="219"/>
      <c r="CK183" s="219"/>
      <c r="CL183" s="219"/>
      <c r="CM183" s="219"/>
      <c r="CN183" s="219"/>
      <c r="CO183" s="219"/>
      <c r="CP183" s="219"/>
      <c r="CQ183" s="219"/>
      <c r="CR183" s="219"/>
      <c r="CS183" s="219"/>
      <c r="CT183" s="219"/>
      <c r="CU183" s="219"/>
      <c r="CV183" s="219"/>
      <c r="CW183" s="219"/>
      <c r="CX183" s="219"/>
      <c r="CY183" s="219"/>
      <c r="CZ183" s="219"/>
      <c r="DA183" s="219"/>
      <c r="DB183" s="219"/>
      <c r="DC183" s="219"/>
      <c r="DD183" s="219"/>
      <c r="DE183" s="219"/>
      <c r="DF183" s="219"/>
      <c r="DG183" s="219"/>
      <c r="DH183" s="219"/>
      <c r="DI183" s="219"/>
      <c r="DJ183" s="219"/>
      <c r="DK183" s="219"/>
      <c r="DL183" s="219"/>
      <c r="DM183" s="219"/>
      <c r="DN183" s="219"/>
      <c r="DO183" s="219"/>
      <c r="DP183" s="219"/>
      <c r="DQ183" s="219"/>
      <c r="DR183" s="219"/>
      <c r="DS183" s="219"/>
      <c r="DT183" s="219"/>
      <c r="DU183" s="219"/>
      <c r="DV183" s="219"/>
      <c r="DW183" s="219"/>
      <c r="DX183" s="219"/>
      <c r="DY183" s="219"/>
      <c r="DZ183" s="219"/>
      <c r="EA183" s="219"/>
      <c r="EB183" s="219"/>
      <c r="EC183" s="219"/>
      <c r="ED183" s="219"/>
      <c r="EE183" s="219"/>
      <c r="EF183" s="219"/>
      <c r="EG183" s="219"/>
      <c r="EH183" s="219"/>
      <c r="EI183" s="219"/>
      <c r="EJ183" s="219"/>
      <c r="EK183" s="219"/>
      <c r="EL183" s="219"/>
      <c r="EM183" s="219"/>
      <c r="EN183" s="219"/>
      <c r="EO183" s="219"/>
      <c r="EP183" s="219"/>
      <c r="EQ183" s="219"/>
      <c r="ER183" s="219"/>
      <c r="ES183" s="219"/>
      <c r="ET183" s="219"/>
      <c r="EU183" s="219"/>
      <c r="EV183" s="219"/>
      <c r="EW183" s="219"/>
      <c r="EX183" s="219"/>
      <c r="EY183" s="219"/>
      <c r="EZ183" s="219"/>
      <c r="FA183" s="219"/>
      <c r="FB183" s="219"/>
      <c r="FC183" s="219"/>
      <c r="FD183" s="219"/>
      <c r="FE183" s="219"/>
      <c r="FF183" s="219"/>
      <c r="FG183" s="219"/>
      <c r="FH183" s="219"/>
      <c r="FI183" s="219"/>
      <c r="FJ183" s="219"/>
      <c r="FK183" s="219"/>
      <c r="FL183" s="219"/>
      <c r="FM183" s="219"/>
      <c r="FN183" s="219"/>
      <c r="FO183" s="219"/>
      <c r="FP183" s="219"/>
      <c r="FQ183" s="219"/>
      <c r="FR183" s="219"/>
      <c r="FS183" s="219"/>
      <c r="FT183" s="219"/>
      <c r="FU183" s="219"/>
      <c r="FV183" s="219"/>
      <c r="FW183" s="219"/>
      <c r="FX183" s="219"/>
      <c r="FY183" s="219"/>
      <c r="FZ183" s="219"/>
      <c r="GA183" s="219"/>
      <c r="GB183" s="219"/>
      <c r="GC183" s="219"/>
      <c r="GD183" s="219"/>
      <c r="GE183" s="219"/>
      <c r="GF183" s="219"/>
      <c r="GG183" s="219"/>
      <c r="GH183" s="219"/>
      <c r="GI183" s="219"/>
      <c r="GJ183" s="219"/>
      <c r="GK183" s="219"/>
      <c r="GL183" s="219"/>
      <c r="GM183" s="219"/>
      <c r="GN183" s="219"/>
      <c r="GO183" s="219"/>
      <c r="GP183" s="219"/>
      <c r="GQ183" s="219"/>
      <c r="GR183" s="219"/>
      <c r="GS183" s="219"/>
      <c r="GT183" s="219"/>
      <c r="GU183" s="219"/>
      <c r="GV183" s="219"/>
      <c r="GW183" s="219"/>
      <c r="GX183" s="219"/>
      <c r="GY183" s="219"/>
      <c r="GZ183" s="219"/>
      <c r="HA183" s="219"/>
      <c r="HB183" s="219"/>
      <c r="HC183" s="219"/>
      <c r="HD183" s="219"/>
      <c r="HE183" s="219"/>
      <c r="HF183" s="219"/>
      <c r="HG183" s="219"/>
      <c r="HH183" s="219"/>
      <c r="HI183" s="219"/>
      <c r="HJ183" s="219"/>
      <c r="HK183" s="219"/>
      <c r="HL183" s="219"/>
      <c r="HM183" s="219"/>
      <c r="HN183" s="219"/>
      <c r="HO183" s="219"/>
      <c r="HP183" s="219"/>
      <c r="HQ183" s="219"/>
      <c r="HR183" s="219"/>
      <c r="HS183" s="219"/>
      <c r="HT183" s="219"/>
      <c r="HU183" s="219"/>
      <c r="HV183" s="219"/>
      <c r="HW183" s="219"/>
      <c r="HX183" s="219"/>
      <c r="HY183" s="219"/>
      <c r="HZ183" s="219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  <c r="IW183" s="4"/>
      <c r="IX183" s="4"/>
      <c r="IY183" s="4"/>
      <c r="IZ183" s="4"/>
      <c r="JA183" s="4"/>
      <c r="JB183" s="4"/>
      <c r="JC183" s="4"/>
      <c r="JD183" s="4"/>
      <c r="JE183" s="4"/>
    </row>
    <row r="184" spans="1:265" s="78" customFormat="1">
      <c r="A184" s="76"/>
      <c r="B184" s="76"/>
      <c r="C184" s="76"/>
      <c r="D184" s="76"/>
      <c r="E184" s="76"/>
      <c r="F184" s="76"/>
      <c r="H184" s="79"/>
      <c r="I184" s="66"/>
      <c r="J184" s="80"/>
      <c r="K184" s="82"/>
      <c r="L184" s="82"/>
      <c r="M184" s="66"/>
      <c r="N184" s="82"/>
      <c r="O184" s="82"/>
      <c r="P184" s="104"/>
      <c r="Q184" s="104"/>
      <c r="R184" s="104"/>
      <c r="S184" s="82"/>
      <c r="T184" s="82"/>
      <c r="U184" s="82"/>
      <c r="V184" s="66"/>
      <c r="W184" s="82"/>
      <c r="X184" s="82"/>
      <c r="Y184" s="183"/>
      <c r="Z184" s="82"/>
      <c r="AA184" s="181"/>
      <c r="AB184" s="82"/>
      <c r="AC184" s="82"/>
      <c r="AD184" s="82"/>
      <c r="AE184" s="82"/>
      <c r="AF184" s="82"/>
      <c r="AG184" s="83"/>
      <c r="AH184" s="83"/>
      <c r="AI184" s="219"/>
      <c r="AJ184" s="219"/>
      <c r="AK184" s="219"/>
      <c r="AL184" s="66"/>
      <c r="AM184" s="219"/>
      <c r="AN184" s="219"/>
      <c r="AO184" s="219"/>
      <c r="AP184" s="219"/>
      <c r="AQ184" s="219"/>
      <c r="AR184" s="219"/>
      <c r="AS184" s="219"/>
      <c r="AT184" s="219"/>
      <c r="AU184" s="219"/>
      <c r="AV184" s="219"/>
      <c r="AW184" s="219"/>
      <c r="AX184" s="219"/>
      <c r="AY184" s="219"/>
      <c r="AZ184" s="219"/>
      <c r="BA184" s="219"/>
      <c r="BB184" s="219"/>
      <c r="BC184" s="219"/>
      <c r="BD184" s="219"/>
      <c r="BE184" s="219"/>
      <c r="BF184" s="219"/>
      <c r="BG184" s="219"/>
      <c r="BH184" s="219"/>
      <c r="BI184" s="219"/>
      <c r="BJ184" s="219"/>
      <c r="BK184" s="219"/>
      <c r="BL184" s="219"/>
      <c r="BM184" s="219"/>
      <c r="BN184" s="219"/>
      <c r="BO184" s="219"/>
      <c r="BP184" s="219"/>
      <c r="BQ184" s="219"/>
      <c r="BR184" s="219"/>
      <c r="BS184" s="219"/>
      <c r="BT184" s="219"/>
      <c r="BU184" s="219"/>
      <c r="BV184" s="219"/>
      <c r="BW184" s="219"/>
      <c r="BX184" s="219"/>
      <c r="BY184" s="219"/>
      <c r="BZ184" s="219"/>
      <c r="CA184" s="219"/>
      <c r="CB184" s="219"/>
      <c r="CC184" s="219"/>
      <c r="CD184" s="219"/>
      <c r="CE184" s="219"/>
      <c r="CF184" s="219"/>
      <c r="CG184" s="219"/>
      <c r="CH184" s="219"/>
      <c r="CI184" s="219"/>
      <c r="CJ184" s="219"/>
      <c r="CK184" s="219"/>
      <c r="CL184" s="219"/>
      <c r="CM184" s="219"/>
      <c r="CN184" s="219"/>
      <c r="CO184" s="219"/>
      <c r="CP184" s="219"/>
      <c r="CQ184" s="219"/>
      <c r="CR184" s="219"/>
      <c r="CS184" s="219"/>
      <c r="CT184" s="219"/>
      <c r="CU184" s="219"/>
      <c r="CV184" s="219"/>
      <c r="CW184" s="219"/>
      <c r="CX184" s="219"/>
      <c r="CY184" s="219"/>
      <c r="CZ184" s="219"/>
      <c r="DA184" s="219"/>
      <c r="DB184" s="219"/>
      <c r="DC184" s="219"/>
      <c r="DD184" s="219"/>
      <c r="DE184" s="219"/>
      <c r="DF184" s="219"/>
      <c r="DG184" s="219"/>
      <c r="DH184" s="219"/>
      <c r="DI184" s="219"/>
      <c r="DJ184" s="219"/>
      <c r="DK184" s="219"/>
      <c r="DL184" s="219"/>
      <c r="DM184" s="219"/>
      <c r="DN184" s="219"/>
      <c r="DO184" s="219"/>
      <c r="DP184" s="219"/>
      <c r="DQ184" s="219"/>
      <c r="DR184" s="219"/>
      <c r="DS184" s="219"/>
      <c r="DT184" s="219"/>
      <c r="DU184" s="219"/>
      <c r="DV184" s="219"/>
      <c r="DW184" s="219"/>
      <c r="DX184" s="219"/>
      <c r="DY184" s="219"/>
      <c r="DZ184" s="219"/>
      <c r="EA184" s="219"/>
      <c r="EB184" s="219"/>
      <c r="EC184" s="219"/>
      <c r="ED184" s="219"/>
      <c r="EE184" s="219"/>
      <c r="EF184" s="219"/>
      <c r="EG184" s="219"/>
      <c r="EH184" s="219"/>
      <c r="EI184" s="219"/>
      <c r="EJ184" s="219"/>
      <c r="EK184" s="219"/>
      <c r="EL184" s="219"/>
      <c r="EM184" s="219"/>
      <c r="EN184" s="219"/>
      <c r="EO184" s="219"/>
      <c r="EP184" s="219"/>
      <c r="EQ184" s="219"/>
      <c r="ER184" s="219"/>
      <c r="ES184" s="219"/>
      <c r="ET184" s="219"/>
      <c r="EU184" s="219"/>
      <c r="EV184" s="219"/>
      <c r="EW184" s="219"/>
      <c r="EX184" s="219"/>
      <c r="EY184" s="219"/>
      <c r="EZ184" s="219"/>
      <c r="FA184" s="219"/>
      <c r="FB184" s="219"/>
      <c r="FC184" s="219"/>
      <c r="FD184" s="219"/>
      <c r="FE184" s="219"/>
      <c r="FF184" s="219"/>
      <c r="FG184" s="219"/>
      <c r="FH184" s="219"/>
      <c r="FI184" s="219"/>
      <c r="FJ184" s="219"/>
      <c r="FK184" s="219"/>
      <c r="FL184" s="219"/>
      <c r="FM184" s="219"/>
      <c r="FN184" s="219"/>
      <c r="FO184" s="219"/>
      <c r="FP184" s="219"/>
      <c r="FQ184" s="219"/>
      <c r="FR184" s="219"/>
      <c r="FS184" s="219"/>
      <c r="FT184" s="219"/>
      <c r="FU184" s="219"/>
      <c r="FV184" s="219"/>
      <c r="FW184" s="219"/>
      <c r="FX184" s="219"/>
      <c r="FY184" s="219"/>
      <c r="FZ184" s="219"/>
      <c r="GA184" s="219"/>
      <c r="GB184" s="219"/>
      <c r="GC184" s="219"/>
      <c r="GD184" s="219"/>
      <c r="GE184" s="219"/>
      <c r="GF184" s="219"/>
      <c r="GG184" s="219"/>
      <c r="GH184" s="219"/>
      <c r="GI184" s="219"/>
      <c r="GJ184" s="219"/>
      <c r="GK184" s="219"/>
      <c r="GL184" s="219"/>
      <c r="GM184" s="219"/>
      <c r="GN184" s="219"/>
      <c r="GO184" s="219"/>
      <c r="GP184" s="219"/>
      <c r="GQ184" s="219"/>
      <c r="GR184" s="219"/>
      <c r="GS184" s="219"/>
      <c r="GT184" s="219"/>
      <c r="GU184" s="219"/>
      <c r="GV184" s="219"/>
      <c r="GW184" s="219"/>
      <c r="GX184" s="219"/>
      <c r="GY184" s="219"/>
      <c r="GZ184" s="219"/>
      <c r="HA184" s="219"/>
      <c r="HB184" s="219"/>
      <c r="HC184" s="219"/>
      <c r="HD184" s="219"/>
      <c r="HE184" s="219"/>
      <c r="HF184" s="219"/>
      <c r="HG184" s="219"/>
      <c r="HH184" s="219"/>
      <c r="HI184" s="219"/>
      <c r="HJ184" s="219"/>
      <c r="HK184" s="219"/>
      <c r="HL184" s="219"/>
      <c r="HM184" s="219"/>
      <c r="HN184" s="219"/>
      <c r="HO184" s="219"/>
      <c r="HP184" s="219"/>
      <c r="HQ184" s="219"/>
      <c r="HR184" s="219"/>
      <c r="HS184" s="219"/>
      <c r="HT184" s="219"/>
      <c r="HU184" s="219"/>
      <c r="HV184" s="219"/>
      <c r="HW184" s="219"/>
      <c r="HX184" s="219"/>
      <c r="HY184" s="219"/>
      <c r="HZ184" s="219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  <c r="IW184" s="4"/>
      <c r="IX184" s="4"/>
      <c r="IY184" s="4"/>
      <c r="IZ184" s="4"/>
      <c r="JA184" s="4"/>
      <c r="JB184" s="4"/>
      <c r="JC184" s="4"/>
      <c r="JD184" s="4"/>
      <c r="JE184" s="4"/>
    </row>
    <row r="185" spans="1:265" s="78" customFormat="1">
      <c r="A185" s="76"/>
      <c r="B185" s="76"/>
      <c r="C185" s="76"/>
      <c r="D185" s="76"/>
      <c r="E185" s="76"/>
      <c r="F185" s="76"/>
      <c r="H185" s="79"/>
      <c r="I185" s="66"/>
      <c r="J185" s="80"/>
      <c r="K185" s="82"/>
      <c r="L185" s="82"/>
      <c r="M185" s="66"/>
      <c r="N185" s="82"/>
      <c r="O185" s="82"/>
      <c r="P185" s="104"/>
      <c r="Q185" s="104"/>
      <c r="R185" s="104"/>
      <c r="S185" s="82"/>
      <c r="T185" s="82"/>
      <c r="U185" s="82"/>
      <c r="V185" s="66"/>
      <c r="W185" s="82"/>
      <c r="X185" s="82"/>
      <c r="Y185" s="183"/>
      <c r="Z185" s="82"/>
      <c r="AA185" s="181"/>
      <c r="AB185" s="82"/>
      <c r="AC185" s="82"/>
      <c r="AD185" s="82"/>
      <c r="AE185" s="82"/>
      <c r="AF185" s="82"/>
      <c r="AG185" s="83"/>
      <c r="AH185" s="83"/>
      <c r="AI185" s="219"/>
      <c r="AJ185" s="219"/>
      <c r="AK185" s="219"/>
      <c r="AL185" s="66"/>
      <c r="AM185" s="219"/>
      <c r="AN185" s="219"/>
      <c r="AO185" s="219"/>
      <c r="AP185" s="219"/>
      <c r="AQ185" s="219"/>
      <c r="AR185" s="219"/>
      <c r="AS185" s="219"/>
      <c r="AT185" s="219"/>
      <c r="AU185" s="219"/>
      <c r="AV185" s="219"/>
      <c r="AW185" s="219"/>
      <c r="AX185" s="219"/>
      <c r="AY185" s="219"/>
      <c r="AZ185" s="219"/>
      <c r="BA185" s="219"/>
      <c r="BB185" s="219"/>
      <c r="BC185" s="219"/>
      <c r="BD185" s="219"/>
      <c r="BE185" s="219"/>
      <c r="BF185" s="219"/>
      <c r="BG185" s="219"/>
      <c r="BH185" s="219"/>
      <c r="BI185" s="219"/>
      <c r="BJ185" s="219"/>
      <c r="BK185" s="219"/>
      <c r="BL185" s="219"/>
      <c r="BM185" s="219"/>
      <c r="BN185" s="219"/>
      <c r="BO185" s="219"/>
      <c r="BP185" s="219"/>
      <c r="BQ185" s="219"/>
      <c r="BR185" s="219"/>
      <c r="BS185" s="219"/>
      <c r="BT185" s="219"/>
      <c r="BU185" s="219"/>
      <c r="BV185" s="219"/>
      <c r="BW185" s="219"/>
      <c r="BX185" s="219"/>
      <c r="BY185" s="219"/>
      <c r="BZ185" s="219"/>
      <c r="CA185" s="219"/>
      <c r="CB185" s="219"/>
      <c r="CC185" s="219"/>
      <c r="CD185" s="219"/>
      <c r="CE185" s="219"/>
      <c r="CF185" s="219"/>
      <c r="CG185" s="219"/>
      <c r="CH185" s="219"/>
      <c r="CI185" s="219"/>
      <c r="CJ185" s="219"/>
      <c r="CK185" s="219"/>
      <c r="CL185" s="219"/>
      <c r="CM185" s="219"/>
      <c r="CN185" s="219"/>
      <c r="CO185" s="219"/>
      <c r="CP185" s="219"/>
      <c r="CQ185" s="219"/>
      <c r="CR185" s="219"/>
      <c r="CS185" s="219"/>
      <c r="CT185" s="219"/>
      <c r="CU185" s="219"/>
      <c r="CV185" s="219"/>
      <c r="CW185" s="219"/>
      <c r="CX185" s="219"/>
      <c r="CY185" s="219"/>
      <c r="CZ185" s="219"/>
      <c r="DA185" s="219"/>
      <c r="DB185" s="219"/>
      <c r="DC185" s="219"/>
      <c r="DD185" s="219"/>
      <c r="DE185" s="219"/>
      <c r="DF185" s="219"/>
      <c r="DG185" s="219"/>
      <c r="DH185" s="219"/>
      <c r="DI185" s="219"/>
      <c r="DJ185" s="219"/>
      <c r="DK185" s="219"/>
      <c r="DL185" s="219"/>
      <c r="DM185" s="219"/>
      <c r="DN185" s="219"/>
      <c r="DO185" s="219"/>
      <c r="DP185" s="219"/>
      <c r="DQ185" s="219"/>
      <c r="DR185" s="219"/>
      <c r="DS185" s="219"/>
      <c r="DT185" s="219"/>
      <c r="DU185" s="219"/>
      <c r="DV185" s="219"/>
      <c r="DW185" s="219"/>
      <c r="DX185" s="219"/>
      <c r="DY185" s="219"/>
      <c r="DZ185" s="219"/>
      <c r="EA185" s="219"/>
      <c r="EB185" s="219"/>
      <c r="EC185" s="219"/>
      <c r="ED185" s="219"/>
      <c r="EE185" s="219"/>
      <c r="EF185" s="219"/>
      <c r="EG185" s="219"/>
      <c r="EH185" s="219"/>
      <c r="EI185" s="219"/>
      <c r="EJ185" s="219"/>
      <c r="EK185" s="219"/>
      <c r="EL185" s="219"/>
      <c r="EM185" s="219"/>
      <c r="EN185" s="219"/>
      <c r="EO185" s="219"/>
      <c r="EP185" s="219"/>
      <c r="EQ185" s="219"/>
      <c r="ER185" s="219"/>
      <c r="ES185" s="219"/>
      <c r="ET185" s="219"/>
      <c r="EU185" s="219"/>
      <c r="EV185" s="219"/>
      <c r="EW185" s="219"/>
      <c r="EX185" s="219"/>
      <c r="EY185" s="219"/>
      <c r="EZ185" s="219"/>
      <c r="FA185" s="219"/>
      <c r="FB185" s="219"/>
      <c r="FC185" s="219"/>
      <c r="FD185" s="219"/>
      <c r="FE185" s="219"/>
      <c r="FF185" s="219"/>
      <c r="FG185" s="219"/>
      <c r="FH185" s="219"/>
      <c r="FI185" s="219"/>
      <c r="FJ185" s="219"/>
      <c r="FK185" s="219"/>
      <c r="FL185" s="219"/>
      <c r="FM185" s="219"/>
      <c r="FN185" s="219"/>
      <c r="FO185" s="219"/>
      <c r="FP185" s="219"/>
      <c r="FQ185" s="219"/>
      <c r="FR185" s="219"/>
      <c r="FS185" s="219"/>
      <c r="FT185" s="219"/>
      <c r="FU185" s="219"/>
      <c r="FV185" s="219"/>
      <c r="FW185" s="219"/>
      <c r="FX185" s="219"/>
      <c r="FY185" s="219"/>
      <c r="FZ185" s="219"/>
      <c r="GA185" s="219"/>
      <c r="GB185" s="219"/>
      <c r="GC185" s="219"/>
      <c r="GD185" s="219"/>
      <c r="GE185" s="219"/>
      <c r="GF185" s="219"/>
      <c r="GG185" s="219"/>
      <c r="GH185" s="219"/>
      <c r="GI185" s="219"/>
      <c r="GJ185" s="219"/>
      <c r="GK185" s="219"/>
      <c r="GL185" s="219"/>
      <c r="GM185" s="219"/>
      <c r="GN185" s="219"/>
      <c r="GO185" s="219"/>
      <c r="GP185" s="219"/>
      <c r="GQ185" s="219"/>
      <c r="GR185" s="219"/>
      <c r="GS185" s="219"/>
      <c r="GT185" s="219"/>
      <c r="GU185" s="219"/>
      <c r="GV185" s="219"/>
      <c r="GW185" s="219"/>
      <c r="GX185" s="219"/>
      <c r="GY185" s="219"/>
      <c r="GZ185" s="219"/>
      <c r="HA185" s="219"/>
      <c r="HB185" s="219"/>
      <c r="HC185" s="219"/>
      <c r="HD185" s="219"/>
      <c r="HE185" s="219"/>
      <c r="HF185" s="219"/>
      <c r="HG185" s="219"/>
      <c r="HH185" s="219"/>
      <c r="HI185" s="219"/>
      <c r="HJ185" s="219"/>
      <c r="HK185" s="219"/>
      <c r="HL185" s="219"/>
      <c r="HM185" s="219"/>
      <c r="HN185" s="219"/>
      <c r="HO185" s="219"/>
      <c r="HP185" s="219"/>
      <c r="HQ185" s="219"/>
      <c r="HR185" s="219"/>
      <c r="HS185" s="219"/>
      <c r="HT185" s="219"/>
      <c r="HU185" s="219"/>
      <c r="HV185" s="219"/>
      <c r="HW185" s="219"/>
      <c r="HX185" s="219"/>
      <c r="HY185" s="219"/>
      <c r="HZ185" s="219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  <c r="IW185" s="4"/>
      <c r="IX185" s="4"/>
      <c r="IY185" s="4"/>
      <c r="IZ185" s="4"/>
      <c r="JA185" s="4"/>
      <c r="JB185" s="4"/>
      <c r="JC185" s="4"/>
      <c r="JD185" s="4"/>
      <c r="JE185" s="4"/>
    </row>
    <row r="186" spans="1:265" s="78" customFormat="1">
      <c r="A186" s="76"/>
      <c r="B186" s="76"/>
      <c r="C186" s="76"/>
      <c r="D186" s="76"/>
      <c r="E186" s="76"/>
      <c r="F186" s="76"/>
      <c r="H186" s="79"/>
      <c r="I186" s="66"/>
      <c r="J186" s="80"/>
      <c r="K186" s="82"/>
      <c r="L186" s="82"/>
      <c r="M186" s="66"/>
      <c r="N186" s="82"/>
      <c r="O186" s="82"/>
      <c r="P186" s="104"/>
      <c r="Q186" s="104"/>
      <c r="R186" s="104"/>
      <c r="S186" s="82"/>
      <c r="T186" s="82"/>
      <c r="U186" s="82"/>
      <c r="V186" s="66"/>
      <c r="W186" s="82"/>
      <c r="X186" s="82"/>
      <c r="Y186" s="183"/>
      <c r="Z186" s="82"/>
      <c r="AA186" s="181"/>
      <c r="AB186" s="82"/>
      <c r="AC186" s="82"/>
      <c r="AD186" s="82"/>
      <c r="AE186" s="82"/>
      <c r="AF186" s="82"/>
      <c r="AG186" s="83"/>
      <c r="AH186" s="83"/>
      <c r="AI186" s="219"/>
      <c r="AJ186" s="219"/>
      <c r="AK186" s="219"/>
      <c r="AL186" s="66"/>
      <c r="AM186" s="219"/>
      <c r="AN186" s="219"/>
      <c r="AO186" s="219"/>
      <c r="AP186" s="219"/>
      <c r="AQ186" s="219"/>
      <c r="AR186" s="219"/>
      <c r="AS186" s="219"/>
      <c r="AT186" s="219"/>
      <c r="AU186" s="219"/>
      <c r="AV186" s="219"/>
      <c r="AW186" s="219"/>
      <c r="AX186" s="219"/>
      <c r="AY186" s="219"/>
      <c r="AZ186" s="219"/>
      <c r="BA186" s="219"/>
      <c r="BB186" s="219"/>
      <c r="BC186" s="219"/>
      <c r="BD186" s="219"/>
      <c r="BE186" s="219"/>
      <c r="BF186" s="219"/>
      <c r="BG186" s="219"/>
      <c r="BH186" s="219"/>
      <c r="BI186" s="219"/>
      <c r="BJ186" s="219"/>
      <c r="BK186" s="219"/>
      <c r="BL186" s="219"/>
      <c r="BM186" s="219"/>
      <c r="BN186" s="219"/>
      <c r="BO186" s="219"/>
      <c r="BP186" s="219"/>
      <c r="BQ186" s="219"/>
      <c r="BR186" s="219"/>
      <c r="BS186" s="219"/>
      <c r="BT186" s="219"/>
      <c r="BU186" s="219"/>
      <c r="BV186" s="219"/>
      <c r="BW186" s="219"/>
      <c r="BX186" s="219"/>
      <c r="BY186" s="219"/>
      <c r="BZ186" s="219"/>
      <c r="CA186" s="219"/>
      <c r="CB186" s="219"/>
      <c r="CC186" s="219"/>
      <c r="CD186" s="219"/>
      <c r="CE186" s="219"/>
      <c r="CF186" s="219"/>
      <c r="CG186" s="219"/>
      <c r="CH186" s="219"/>
      <c r="CI186" s="219"/>
      <c r="CJ186" s="219"/>
      <c r="CK186" s="219"/>
      <c r="CL186" s="219"/>
      <c r="CM186" s="219"/>
      <c r="CN186" s="219"/>
      <c r="CO186" s="219"/>
      <c r="CP186" s="219"/>
      <c r="CQ186" s="219"/>
      <c r="CR186" s="219"/>
      <c r="CS186" s="219"/>
      <c r="CT186" s="219"/>
      <c r="CU186" s="219"/>
      <c r="CV186" s="219"/>
      <c r="CW186" s="219"/>
      <c r="CX186" s="219"/>
      <c r="CY186" s="219"/>
      <c r="CZ186" s="219"/>
      <c r="DA186" s="219"/>
      <c r="DB186" s="219"/>
      <c r="DC186" s="219"/>
      <c r="DD186" s="219"/>
      <c r="DE186" s="219"/>
      <c r="DF186" s="219"/>
      <c r="DG186" s="219"/>
      <c r="DH186" s="219"/>
      <c r="DI186" s="219"/>
      <c r="DJ186" s="219"/>
      <c r="DK186" s="219"/>
      <c r="DL186" s="219"/>
      <c r="DM186" s="219"/>
      <c r="DN186" s="219"/>
      <c r="DO186" s="219"/>
      <c r="DP186" s="219"/>
      <c r="DQ186" s="219"/>
      <c r="DR186" s="219"/>
      <c r="DS186" s="219"/>
      <c r="DT186" s="219"/>
      <c r="DU186" s="219"/>
      <c r="DV186" s="219"/>
      <c r="DW186" s="219"/>
      <c r="DX186" s="219"/>
      <c r="DY186" s="219"/>
      <c r="DZ186" s="219"/>
      <c r="EA186" s="219"/>
      <c r="EB186" s="219"/>
      <c r="EC186" s="219"/>
      <c r="ED186" s="219"/>
      <c r="EE186" s="219"/>
      <c r="EF186" s="219"/>
      <c r="EG186" s="219"/>
      <c r="EH186" s="219"/>
      <c r="EI186" s="219"/>
      <c r="EJ186" s="219"/>
      <c r="EK186" s="219"/>
      <c r="EL186" s="219"/>
      <c r="EM186" s="219"/>
      <c r="EN186" s="219"/>
      <c r="EO186" s="219"/>
      <c r="EP186" s="219"/>
      <c r="EQ186" s="219"/>
      <c r="ER186" s="219"/>
      <c r="ES186" s="219"/>
      <c r="ET186" s="219"/>
      <c r="EU186" s="219"/>
      <c r="EV186" s="219"/>
      <c r="EW186" s="219"/>
      <c r="EX186" s="219"/>
      <c r="EY186" s="219"/>
      <c r="EZ186" s="219"/>
      <c r="FA186" s="219"/>
      <c r="FB186" s="219"/>
      <c r="FC186" s="219"/>
      <c r="FD186" s="219"/>
      <c r="FE186" s="219"/>
      <c r="FF186" s="219"/>
      <c r="FG186" s="219"/>
      <c r="FH186" s="219"/>
      <c r="FI186" s="219"/>
      <c r="FJ186" s="219"/>
      <c r="FK186" s="219"/>
      <c r="FL186" s="219"/>
      <c r="FM186" s="219"/>
      <c r="FN186" s="219"/>
      <c r="FO186" s="219"/>
      <c r="FP186" s="219"/>
      <c r="FQ186" s="219"/>
      <c r="FR186" s="219"/>
      <c r="FS186" s="219"/>
      <c r="FT186" s="219"/>
      <c r="FU186" s="219"/>
      <c r="FV186" s="219"/>
      <c r="FW186" s="219"/>
      <c r="FX186" s="219"/>
      <c r="FY186" s="219"/>
      <c r="FZ186" s="219"/>
      <c r="GA186" s="219"/>
      <c r="GB186" s="219"/>
      <c r="GC186" s="219"/>
      <c r="GD186" s="219"/>
      <c r="GE186" s="219"/>
      <c r="GF186" s="219"/>
      <c r="GG186" s="219"/>
      <c r="GH186" s="219"/>
      <c r="GI186" s="219"/>
      <c r="GJ186" s="219"/>
      <c r="GK186" s="219"/>
      <c r="GL186" s="219"/>
      <c r="GM186" s="219"/>
      <c r="GN186" s="219"/>
      <c r="GO186" s="219"/>
      <c r="GP186" s="219"/>
      <c r="GQ186" s="219"/>
      <c r="GR186" s="219"/>
      <c r="GS186" s="219"/>
      <c r="GT186" s="219"/>
      <c r="GU186" s="219"/>
      <c r="GV186" s="219"/>
      <c r="GW186" s="219"/>
      <c r="GX186" s="219"/>
      <c r="GY186" s="219"/>
      <c r="GZ186" s="219"/>
      <c r="HA186" s="219"/>
      <c r="HB186" s="219"/>
      <c r="HC186" s="219"/>
      <c r="HD186" s="219"/>
      <c r="HE186" s="219"/>
      <c r="HF186" s="219"/>
      <c r="HG186" s="219"/>
      <c r="HH186" s="219"/>
      <c r="HI186" s="219"/>
      <c r="HJ186" s="219"/>
      <c r="HK186" s="219"/>
      <c r="HL186" s="219"/>
      <c r="HM186" s="219"/>
      <c r="HN186" s="219"/>
      <c r="HO186" s="219"/>
      <c r="HP186" s="219"/>
      <c r="HQ186" s="219"/>
      <c r="HR186" s="219"/>
      <c r="HS186" s="219"/>
      <c r="HT186" s="219"/>
      <c r="HU186" s="219"/>
      <c r="HV186" s="219"/>
      <c r="HW186" s="219"/>
      <c r="HX186" s="219"/>
      <c r="HY186" s="219"/>
      <c r="HZ186" s="219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  <c r="IW186" s="4"/>
      <c r="IX186" s="4"/>
      <c r="IY186" s="4"/>
      <c r="IZ186" s="4"/>
      <c r="JA186" s="4"/>
      <c r="JB186" s="4"/>
      <c r="JC186" s="4"/>
      <c r="JD186" s="4"/>
      <c r="JE186" s="4"/>
    </row>
    <row r="187" spans="1:265" s="78" customFormat="1">
      <c r="A187" s="76"/>
      <c r="B187" s="76"/>
      <c r="C187" s="76"/>
      <c r="D187" s="76"/>
      <c r="E187" s="76"/>
      <c r="F187" s="76"/>
      <c r="H187" s="79"/>
      <c r="I187" s="66"/>
      <c r="J187" s="80"/>
      <c r="K187" s="82"/>
      <c r="L187" s="82"/>
      <c r="M187" s="66"/>
      <c r="N187" s="82"/>
      <c r="O187" s="82"/>
      <c r="P187" s="104"/>
      <c r="Q187" s="104"/>
      <c r="R187" s="104"/>
      <c r="S187" s="82"/>
      <c r="T187" s="82"/>
      <c r="U187" s="82"/>
      <c r="V187" s="66"/>
      <c r="W187" s="82"/>
      <c r="X187" s="82"/>
      <c r="Y187" s="183"/>
      <c r="Z187" s="82"/>
      <c r="AA187" s="181"/>
      <c r="AB187" s="82"/>
      <c r="AC187" s="82"/>
      <c r="AD187" s="82"/>
      <c r="AE187" s="82"/>
      <c r="AF187" s="82"/>
      <c r="AG187" s="83"/>
      <c r="AH187" s="83"/>
      <c r="AI187" s="219"/>
      <c r="AJ187" s="219"/>
      <c r="AK187" s="219"/>
      <c r="AL187" s="66"/>
      <c r="AM187" s="219"/>
      <c r="AN187" s="219"/>
      <c r="AO187" s="219"/>
      <c r="AP187" s="219"/>
      <c r="AQ187" s="219"/>
      <c r="AR187" s="219"/>
      <c r="AS187" s="219"/>
      <c r="AT187" s="219"/>
      <c r="AU187" s="219"/>
      <c r="AV187" s="219"/>
      <c r="AW187" s="219"/>
      <c r="AX187" s="219"/>
      <c r="AY187" s="219"/>
      <c r="AZ187" s="219"/>
      <c r="BA187" s="219"/>
      <c r="BB187" s="219"/>
      <c r="BC187" s="219"/>
      <c r="BD187" s="219"/>
      <c r="BE187" s="219"/>
      <c r="BF187" s="219"/>
      <c r="BG187" s="219"/>
      <c r="BH187" s="219"/>
      <c r="BI187" s="219"/>
      <c r="BJ187" s="219"/>
      <c r="BK187" s="219"/>
      <c r="BL187" s="219"/>
      <c r="BM187" s="219"/>
      <c r="BN187" s="219"/>
      <c r="BO187" s="219"/>
      <c r="BP187" s="219"/>
      <c r="BQ187" s="219"/>
      <c r="BR187" s="219"/>
      <c r="BS187" s="219"/>
      <c r="BT187" s="219"/>
      <c r="BU187" s="219"/>
      <c r="BV187" s="219"/>
      <c r="BW187" s="219"/>
      <c r="BX187" s="219"/>
      <c r="BY187" s="219"/>
      <c r="BZ187" s="219"/>
      <c r="CA187" s="219"/>
      <c r="CB187" s="219"/>
      <c r="CC187" s="219"/>
      <c r="CD187" s="219"/>
      <c r="CE187" s="219"/>
      <c r="CF187" s="219"/>
      <c r="CG187" s="219"/>
      <c r="CH187" s="219"/>
      <c r="CI187" s="219"/>
      <c r="CJ187" s="219"/>
      <c r="CK187" s="219"/>
      <c r="CL187" s="219"/>
      <c r="CM187" s="219"/>
      <c r="CN187" s="219"/>
      <c r="CO187" s="219"/>
      <c r="CP187" s="219"/>
      <c r="CQ187" s="219"/>
      <c r="CR187" s="219"/>
      <c r="CS187" s="219"/>
      <c r="CT187" s="219"/>
      <c r="CU187" s="219"/>
      <c r="CV187" s="219"/>
      <c r="CW187" s="219"/>
      <c r="CX187" s="219"/>
      <c r="CY187" s="219"/>
      <c r="CZ187" s="219"/>
      <c r="DA187" s="219"/>
      <c r="DB187" s="219"/>
      <c r="DC187" s="219"/>
      <c r="DD187" s="219"/>
      <c r="DE187" s="219"/>
      <c r="DF187" s="219"/>
      <c r="DG187" s="219"/>
      <c r="DH187" s="219"/>
      <c r="DI187" s="219"/>
      <c r="DJ187" s="219"/>
      <c r="DK187" s="219"/>
      <c r="DL187" s="219"/>
      <c r="DM187" s="219"/>
      <c r="DN187" s="219"/>
      <c r="DO187" s="219"/>
      <c r="DP187" s="219"/>
      <c r="DQ187" s="219"/>
      <c r="DR187" s="219"/>
      <c r="DS187" s="219"/>
      <c r="DT187" s="219"/>
      <c r="DU187" s="219"/>
      <c r="DV187" s="219"/>
      <c r="DW187" s="219"/>
      <c r="DX187" s="219"/>
      <c r="DY187" s="219"/>
      <c r="DZ187" s="219"/>
      <c r="EA187" s="219"/>
      <c r="EB187" s="219"/>
      <c r="EC187" s="219"/>
      <c r="ED187" s="219"/>
      <c r="EE187" s="219"/>
      <c r="EF187" s="219"/>
      <c r="EG187" s="219"/>
      <c r="EH187" s="219"/>
      <c r="EI187" s="219"/>
      <c r="EJ187" s="219"/>
      <c r="EK187" s="219"/>
      <c r="EL187" s="219"/>
      <c r="EM187" s="219"/>
      <c r="EN187" s="219"/>
      <c r="EO187" s="219"/>
      <c r="EP187" s="219"/>
      <c r="EQ187" s="219"/>
      <c r="ER187" s="219"/>
      <c r="ES187" s="219"/>
      <c r="ET187" s="219"/>
      <c r="EU187" s="219"/>
      <c r="EV187" s="219"/>
      <c r="EW187" s="219"/>
      <c r="EX187" s="219"/>
      <c r="EY187" s="219"/>
      <c r="EZ187" s="219"/>
      <c r="FA187" s="219"/>
      <c r="FB187" s="219"/>
      <c r="FC187" s="219"/>
      <c r="FD187" s="219"/>
      <c r="FE187" s="219"/>
      <c r="FF187" s="219"/>
      <c r="FG187" s="219"/>
      <c r="FH187" s="219"/>
      <c r="FI187" s="219"/>
      <c r="FJ187" s="219"/>
      <c r="FK187" s="219"/>
      <c r="FL187" s="219"/>
      <c r="FM187" s="219"/>
      <c r="FN187" s="219"/>
      <c r="FO187" s="219"/>
      <c r="FP187" s="219"/>
      <c r="FQ187" s="219"/>
      <c r="FR187" s="219"/>
      <c r="FS187" s="219"/>
      <c r="FT187" s="219"/>
      <c r="FU187" s="219"/>
      <c r="FV187" s="219"/>
      <c r="FW187" s="219"/>
      <c r="FX187" s="219"/>
      <c r="FY187" s="219"/>
      <c r="FZ187" s="219"/>
      <c r="GA187" s="219"/>
      <c r="GB187" s="219"/>
      <c r="GC187" s="219"/>
      <c r="GD187" s="219"/>
      <c r="GE187" s="219"/>
      <c r="GF187" s="219"/>
      <c r="GG187" s="219"/>
      <c r="GH187" s="219"/>
      <c r="GI187" s="219"/>
      <c r="GJ187" s="219"/>
      <c r="GK187" s="219"/>
      <c r="GL187" s="219"/>
      <c r="GM187" s="219"/>
      <c r="GN187" s="219"/>
      <c r="GO187" s="219"/>
      <c r="GP187" s="219"/>
      <c r="GQ187" s="219"/>
      <c r="GR187" s="219"/>
      <c r="GS187" s="219"/>
      <c r="GT187" s="219"/>
      <c r="GU187" s="219"/>
      <c r="GV187" s="219"/>
      <c r="GW187" s="219"/>
      <c r="GX187" s="219"/>
      <c r="GY187" s="219"/>
      <c r="GZ187" s="219"/>
      <c r="HA187" s="219"/>
      <c r="HB187" s="219"/>
      <c r="HC187" s="219"/>
      <c r="HD187" s="219"/>
      <c r="HE187" s="219"/>
      <c r="HF187" s="219"/>
      <c r="HG187" s="219"/>
      <c r="HH187" s="219"/>
      <c r="HI187" s="219"/>
      <c r="HJ187" s="219"/>
      <c r="HK187" s="219"/>
      <c r="HL187" s="219"/>
      <c r="HM187" s="219"/>
      <c r="HN187" s="219"/>
      <c r="HO187" s="219"/>
      <c r="HP187" s="219"/>
      <c r="HQ187" s="219"/>
      <c r="HR187" s="219"/>
      <c r="HS187" s="219"/>
      <c r="HT187" s="219"/>
      <c r="HU187" s="219"/>
      <c r="HV187" s="219"/>
      <c r="HW187" s="219"/>
      <c r="HX187" s="219"/>
      <c r="HY187" s="219"/>
      <c r="HZ187" s="219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</row>
    <row r="188" spans="1:265" s="78" customFormat="1">
      <c r="A188" s="76"/>
      <c r="B188" s="76"/>
      <c r="C188" s="76"/>
      <c r="D188" s="76"/>
      <c r="E188" s="76"/>
      <c r="F188" s="76"/>
      <c r="H188" s="79"/>
      <c r="I188" s="66"/>
      <c r="J188" s="80"/>
      <c r="K188" s="82"/>
      <c r="L188" s="82"/>
      <c r="M188" s="66"/>
      <c r="N188" s="82"/>
      <c r="O188" s="82"/>
      <c r="P188" s="104"/>
      <c r="Q188" s="104"/>
      <c r="R188" s="104"/>
      <c r="S188" s="82"/>
      <c r="T188" s="82"/>
      <c r="U188" s="82"/>
      <c r="V188" s="66"/>
      <c r="W188" s="82"/>
      <c r="X188" s="82"/>
      <c r="Y188" s="183"/>
      <c r="Z188" s="82"/>
      <c r="AA188" s="181"/>
      <c r="AB188" s="82"/>
      <c r="AC188" s="82"/>
      <c r="AD188" s="82"/>
      <c r="AE188" s="82"/>
      <c r="AF188" s="82"/>
      <c r="AG188" s="83"/>
      <c r="AH188" s="83"/>
      <c r="AI188" s="219"/>
      <c r="AJ188" s="219"/>
      <c r="AK188" s="219"/>
      <c r="AL188" s="66"/>
      <c r="AM188" s="219"/>
      <c r="AN188" s="219"/>
      <c r="AO188" s="219"/>
      <c r="AP188" s="219"/>
      <c r="AQ188" s="219"/>
      <c r="AR188" s="219"/>
      <c r="AS188" s="219"/>
      <c r="AT188" s="219"/>
      <c r="AU188" s="219"/>
      <c r="AV188" s="219"/>
      <c r="AW188" s="219"/>
      <c r="AX188" s="219"/>
      <c r="AY188" s="219"/>
      <c r="AZ188" s="219"/>
      <c r="BA188" s="219"/>
      <c r="BB188" s="219"/>
      <c r="BC188" s="219"/>
      <c r="BD188" s="219"/>
      <c r="BE188" s="219"/>
      <c r="BF188" s="219"/>
      <c r="BG188" s="219"/>
      <c r="BH188" s="219"/>
      <c r="BI188" s="219"/>
      <c r="BJ188" s="219"/>
      <c r="BK188" s="219"/>
      <c r="BL188" s="219"/>
      <c r="BM188" s="219"/>
      <c r="BN188" s="219"/>
      <c r="BO188" s="219"/>
      <c r="BP188" s="219"/>
      <c r="BQ188" s="219"/>
      <c r="BR188" s="219"/>
      <c r="BS188" s="219"/>
      <c r="BT188" s="219"/>
      <c r="BU188" s="219"/>
      <c r="BV188" s="219"/>
      <c r="BW188" s="219"/>
      <c r="BX188" s="219"/>
      <c r="BY188" s="219"/>
      <c r="BZ188" s="219"/>
      <c r="CA188" s="219"/>
      <c r="CB188" s="219"/>
      <c r="CC188" s="219"/>
      <c r="CD188" s="219"/>
      <c r="CE188" s="219"/>
      <c r="CF188" s="219"/>
      <c r="CG188" s="219"/>
      <c r="CH188" s="219"/>
      <c r="CI188" s="219"/>
      <c r="CJ188" s="219"/>
      <c r="CK188" s="219"/>
      <c r="CL188" s="219"/>
      <c r="CM188" s="219"/>
      <c r="CN188" s="219"/>
      <c r="CO188" s="219"/>
      <c r="CP188" s="219"/>
      <c r="CQ188" s="219"/>
      <c r="CR188" s="219"/>
      <c r="CS188" s="219"/>
      <c r="CT188" s="219"/>
      <c r="CU188" s="219"/>
      <c r="CV188" s="219"/>
      <c r="CW188" s="219"/>
      <c r="CX188" s="219"/>
      <c r="CY188" s="219"/>
      <c r="CZ188" s="219"/>
      <c r="DA188" s="219"/>
      <c r="DB188" s="219"/>
      <c r="DC188" s="219"/>
      <c r="DD188" s="219"/>
      <c r="DE188" s="219"/>
      <c r="DF188" s="219"/>
      <c r="DG188" s="219"/>
      <c r="DH188" s="219"/>
      <c r="DI188" s="219"/>
      <c r="DJ188" s="219"/>
      <c r="DK188" s="219"/>
      <c r="DL188" s="219"/>
      <c r="DM188" s="219"/>
      <c r="DN188" s="219"/>
      <c r="DO188" s="219"/>
      <c r="DP188" s="219"/>
      <c r="DQ188" s="219"/>
      <c r="DR188" s="219"/>
      <c r="DS188" s="219"/>
      <c r="DT188" s="219"/>
      <c r="DU188" s="219"/>
      <c r="DV188" s="219"/>
      <c r="DW188" s="219"/>
      <c r="DX188" s="219"/>
      <c r="DY188" s="219"/>
      <c r="DZ188" s="219"/>
      <c r="EA188" s="219"/>
      <c r="EB188" s="219"/>
      <c r="EC188" s="219"/>
      <c r="ED188" s="219"/>
      <c r="EE188" s="219"/>
      <c r="EF188" s="219"/>
      <c r="EG188" s="219"/>
      <c r="EH188" s="219"/>
      <c r="EI188" s="219"/>
      <c r="EJ188" s="219"/>
      <c r="EK188" s="219"/>
      <c r="EL188" s="219"/>
      <c r="EM188" s="219"/>
      <c r="EN188" s="219"/>
      <c r="EO188" s="219"/>
      <c r="EP188" s="219"/>
      <c r="EQ188" s="219"/>
      <c r="ER188" s="219"/>
      <c r="ES188" s="219"/>
      <c r="ET188" s="219"/>
      <c r="EU188" s="219"/>
      <c r="EV188" s="219"/>
      <c r="EW188" s="219"/>
      <c r="EX188" s="219"/>
      <c r="EY188" s="219"/>
      <c r="EZ188" s="219"/>
      <c r="FA188" s="219"/>
      <c r="FB188" s="219"/>
      <c r="FC188" s="219"/>
      <c r="FD188" s="219"/>
      <c r="FE188" s="219"/>
      <c r="FF188" s="219"/>
      <c r="FG188" s="219"/>
      <c r="FH188" s="219"/>
      <c r="FI188" s="219"/>
      <c r="FJ188" s="219"/>
      <c r="FK188" s="219"/>
      <c r="FL188" s="219"/>
      <c r="FM188" s="219"/>
      <c r="FN188" s="219"/>
      <c r="FO188" s="219"/>
      <c r="FP188" s="219"/>
      <c r="FQ188" s="219"/>
      <c r="FR188" s="219"/>
      <c r="FS188" s="219"/>
      <c r="FT188" s="219"/>
      <c r="FU188" s="219"/>
      <c r="FV188" s="219"/>
      <c r="FW188" s="219"/>
      <c r="FX188" s="219"/>
      <c r="FY188" s="219"/>
      <c r="FZ188" s="219"/>
      <c r="GA188" s="219"/>
      <c r="GB188" s="219"/>
      <c r="GC188" s="219"/>
      <c r="GD188" s="219"/>
      <c r="GE188" s="219"/>
      <c r="GF188" s="219"/>
      <c r="GG188" s="219"/>
      <c r="GH188" s="219"/>
      <c r="GI188" s="219"/>
      <c r="GJ188" s="219"/>
      <c r="GK188" s="219"/>
      <c r="GL188" s="219"/>
      <c r="GM188" s="219"/>
      <c r="GN188" s="219"/>
      <c r="GO188" s="219"/>
      <c r="GP188" s="219"/>
      <c r="GQ188" s="219"/>
      <c r="GR188" s="219"/>
      <c r="GS188" s="219"/>
      <c r="GT188" s="219"/>
      <c r="GU188" s="219"/>
      <c r="GV188" s="219"/>
      <c r="GW188" s="219"/>
      <c r="GX188" s="219"/>
      <c r="GY188" s="219"/>
      <c r="GZ188" s="219"/>
      <c r="HA188" s="219"/>
      <c r="HB188" s="219"/>
      <c r="HC188" s="219"/>
      <c r="HD188" s="219"/>
      <c r="HE188" s="219"/>
      <c r="HF188" s="219"/>
      <c r="HG188" s="219"/>
      <c r="HH188" s="219"/>
      <c r="HI188" s="219"/>
      <c r="HJ188" s="219"/>
      <c r="HK188" s="219"/>
      <c r="HL188" s="219"/>
      <c r="HM188" s="219"/>
      <c r="HN188" s="219"/>
      <c r="HO188" s="219"/>
      <c r="HP188" s="219"/>
      <c r="HQ188" s="219"/>
      <c r="HR188" s="219"/>
      <c r="HS188" s="219"/>
      <c r="HT188" s="219"/>
      <c r="HU188" s="219"/>
      <c r="HV188" s="219"/>
      <c r="HW188" s="219"/>
      <c r="HX188" s="219"/>
      <c r="HY188" s="219"/>
      <c r="HZ188" s="219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  <c r="IW188" s="4"/>
      <c r="IX188" s="4"/>
      <c r="IY188" s="4"/>
      <c r="IZ188" s="4"/>
      <c r="JA188" s="4"/>
      <c r="JB188" s="4"/>
      <c r="JC188" s="4"/>
      <c r="JD188" s="4"/>
      <c r="JE188" s="4"/>
    </row>
    <row r="189" spans="1:265" s="78" customFormat="1">
      <c r="A189" s="76"/>
      <c r="B189" s="76"/>
      <c r="C189" s="76"/>
      <c r="D189" s="76"/>
      <c r="E189" s="76"/>
      <c r="F189" s="76"/>
      <c r="H189" s="79"/>
      <c r="I189" s="66"/>
      <c r="J189" s="80"/>
      <c r="K189" s="82"/>
      <c r="L189" s="82"/>
      <c r="M189" s="66"/>
      <c r="N189" s="82"/>
      <c r="O189" s="82"/>
      <c r="P189" s="104"/>
      <c r="Q189" s="104"/>
      <c r="R189" s="104"/>
      <c r="S189" s="82"/>
      <c r="T189" s="82"/>
      <c r="U189" s="82"/>
      <c r="V189" s="66"/>
      <c r="W189" s="82"/>
      <c r="X189" s="82"/>
      <c r="Y189" s="183"/>
      <c r="Z189" s="82"/>
      <c r="AA189" s="181"/>
      <c r="AB189" s="82"/>
      <c r="AC189" s="82"/>
      <c r="AD189" s="82"/>
      <c r="AE189" s="82"/>
      <c r="AF189" s="82"/>
      <c r="AG189" s="83"/>
      <c r="AH189" s="83"/>
      <c r="AI189" s="219"/>
      <c r="AJ189" s="219"/>
      <c r="AK189" s="219"/>
      <c r="AL189" s="66"/>
      <c r="AM189" s="219"/>
      <c r="AN189" s="219"/>
      <c r="AO189" s="219"/>
      <c r="AP189" s="219"/>
      <c r="AQ189" s="219"/>
      <c r="AR189" s="219"/>
      <c r="AS189" s="219"/>
      <c r="AT189" s="219"/>
      <c r="AU189" s="219"/>
      <c r="AV189" s="219"/>
      <c r="AW189" s="219"/>
      <c r="AX189" s="219"/>
      <c r="AY189" s="219"/>
      <c r="AZ189" s="219"/>
      <c r="BA189" s="219"/>
      <c r="BB189" s="219"/>
      <c r="BC189" s="219"/>
      <c r="BD189" s="219"/>
      <c r="BE189" s="219"/>
      <c r="BF189" s="219"/>
      <c r="BG189" s="219"/>
      <c r="BH189" s="219"/>
      <c r="BI189" s="219"/>
      <c r="BJ189" s="219"/>
      <c r="BK189" s="219"/>
      <c r="BL189" s="219"/>
      <c r="BM189" s="219"/>
      <c r="BN189" s="219"/>
      <c r="BO189" s="219"/>
      <c r="BP189" s="219"/>
      <c r="BQ189" s="219"/>
      <c r="BR189" s="219"/>
      <c r="BS189" s="219"/>
      <c r="BT189" s="219"/>
      <c r="BU189" s="219"/>
      <c r="BV189" s="219"/>
      <c r="BW189" s="219"/>
      <c r="BX189" s="219"/>
      <c r="BY189" s="219"/>
      <c r="BZ189" s="219"/>
      <c r="CA189" s="219"/>
      <c r="CB189" s="219"/>
      <c r="CC189" s="219"/>
      <c r="CD189" s="219"/>
      <c r="CE189" s="219"/>
      <c r="CF189" s="219"/>
      <c r="CG189" s="219"/>
      <c r="CH189" s="219"/>
      <c r="CI189" s="219"/>
      <c r="CJ189" s="219"/>
      <c r="CK189" s="219"/>
      <c r="CL189" s="219"/>
      <c r="CM189" s="219"/>
      <c r="CN189" s="219"/>
      <c r="CO189" s="219"/>
      <c r="CP189" s="219"/>
      <c r="CQ189" s="219"/>
      <c r="CR189" s="219"/>
      <c r="CS189" s="219"/>
      <c r="CT189" s="219"/>
      <c r="CU189" s="219"/>
      <c r="CV189" s="219"/>
      <c r="CW189" s="219"/>
      <c r="CX189" s="219"/>
      <c r="CY189" s="219"/>
      <c r="CZ189" s="219"/>
      <c r="DA189" s="219"/>
      <c r="DB189" s="219"/>
      <c r="DC189" s="219"/>
      <c r="DD189" s="219"/>
      <c r="DE189" s="219"/>
      <c r="DF189" s="219"/>
      <c r="DG189" s="219"/>
      <c r="DH189" s="219"/>
      <c r="DI189" s="219"/>
      <c r="DJ189" s="219"/>
      <c r="DK189" s="219"/>
      <c r="DL189" s="219"/>
      <c r="DM189" s="219"/>
      <c r="DN189" s="219"/>
      <c r="DO189" s="219"/>
      <c r="DP189" s="219"/>
      <c r="DQ189" s="219"/>
      <c r="DR189" s="219"/>
      <c r="DS189" s="219"/>
      <c r="DT189" s="219"/>
      <c r="DU189" s="219"/>
      <c r="DV189" s="219"/>
      <c r="DW189" s="219"/>
      <c r="DX189" s="219"/>
      <c r="DY189" s="219"/>
      <c r="DZ189" s="219"/>
      <c r="EA189" s="219"/>
      <c r="EB189" s="219"/>
      <c r="EC189" s="219"/>
      <c r="ED189" s="219"/>
      <c r="EE189" s="219"/>
      <c r="EF189" s="219"/>
      <c r="EG189" s="219"/>
      <c r="EH189" s="219"/>
      <c r="EI189" s="219"/>
      <c r="EJ189" s="219"/>
      <c r="EK189" s="219"/>
      <c r="EL189" s="219"/>
      <c r="EM189" s="219"/>
      <c r="EN189" s="219"/>
      <c r="EO189" s="219"/>
      <c r="EP189" s="219"/>
      <c r="EQ189" s="219"/>
      <c r="ER189" s="219"/>
      <c r="ES189" s="219"/>
      <c r="ET189" s="219"/>
      <c r="EU189" s="219"/>
      <c r="EV189" s="219"/>
      <c r="EW189" s="219"/>
      <c r="EX189" s="219"/>
      <c r="EY189" s="219"/>
      <c r="EZ189" s="219"/>
      <c r="FA189" s="219"/>
      <c r="FB189" s="219"/>
      <c r="FC189" s="219"/>
      <c r="FD189" s="219"/>
      <c r="FE189" s="219"/>
      <c r="FF189" s="219"/>
      <c r="FG189" s="219"/>
      <c r="FH189" s="219"/>
      <c r="FI189" s="219"/>
      <c r="FJ189" s="219"/>
      <c r="FK189" s="219"/>
      <c r="FL189" s="219"/>
      <c r="FM189" s="219"/>
      <c r="FN189" s="219"/>
      <c r="FO189" s="219"/>
      <c r="FP189" s="219"/>
      <c r="FQ189" s="219"/>
      <c r="FR189" s="219"/>
      <c r="FS189" s="219"/>
      <c r="FT189" s="219"/>
      <c r="FU189" s="219"/>
      <c r="FV189" s="219"/>
      <c r="FW189" s="219"/>
      <c r="FX189" s="219"/>
      <c r="FY189" s="219"/>
      <c r="FZ189" s="219"/>
      <c r="GA189" s="219"/>
      <c r="GB189" s="219"/>
      <c r="GC189" s="219"/>
      <c r="GD189" s="219"/>
      <c r="GE189" s="219"/>
      <c r="GF189" s="219"/>
      <c r="GG189" s="219"/>
      <c r="GH189" s="219"/>
      <c r="GI189" s="219"/>
      <c r="GJ189" s="219"/>
      <c r="GK189" s="219"/>
      <c r="GL189" s="219"/>
      <c r="GM189" s="219"/>
      <c r="GN189" s="219"/>
      <c r="GO189" s="219"/>
      <c r="GP189" s="219"/>
      <c r="GQ189" s="219"/>
      <c r="GR189" s="219"/>
      <c r="GS189" s="219"/>
      <c r="GT189" s="219"/>
      <c r="GU189" s="219"/>
      <c r="GV189" s="219"/>
      <c r="GW189" s="219"/>
      <c r="GX189" s="219"/>
      <c r="GY189" s="219"/>
      <c r="GZ189" s="219"/>
      <c r="HA189" s="219"/>
      <c r="HB189" s="219"/>
      <c r="HC189" s="219"/>
      <c r="HD189" s="219"/>
      <c r="HE189" s="219"/>
      <c r="HF189" s="219"/>
      <c r="HG189" s="219"/>
      <c r="HH189" s="219"/>
      <c r="HI189" s="219"/>
      <c r="HJ189" s="219"/>
      <c r="HK189" s="219"/>
      <c r="HL189" s="219"/>
      <c r="HM189" s="219"/>
      <c r="HN189" s="219"/>
      <c r="HO189" s="219"/>
      <c r="HP189" s="219"/>
      <c r="HQ189" s="219"/>
      <c r="HR189" s="219"/>
      <c r="HS189" s="219"/>
      <c r="HT189" s="219"/>
      <c r="HU189" s="219"/>
      <c r="HV189" s="219"/>
      <c r="HW189" s="219"/>
      <c r="HX189" s="219"/>
      <c r="HY189" s="219"/>
      <c r="HZ189" s="219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</row>
    <row r="190" spans="1:265" s="78" customFormat="1">
      <c r="A190" s="76"/>
      <c r="B190" s="76"/>
      <c r="C190" s="76"/>
      <c r="D190" s="76"/>
      <c r="E190" s="76"/>
      <c r="F190" s="76"/>
      <c r="H190" s="79"/>
      <c r="I190" s="66"/>
      <c r="J190" s="80"/>
      <c r="K190" s="82"/>
      <c r="L190" s="82"/>
      <c r="M190" s="66"/>
      <c r="N190" s="82"/>
      <c r="O190" s="82"/>
      <c r="P190" s="104"/>
      <c r="Q190" s="104"/>
      <c r="R190" s="104"/>
      <c r="S190" s="82"/>
      <c r="T190" s="82"/>
      <c r="U190" s="82"/>
      <c r="V190" s="66"/>
      <c r="W190" s="82"/>
      <c r="X190" s="82"/>
      <c r="Y190" s="183"/>
      <c r="Z190" s="82"/>
      <c r="AA190" s="181"/>
      <c r="AB190" s="82"/>
      <c r="AC190" s="82"/>
      <c r="AD190" s="82"/>
      <c r="AE190" s="82"/>
      <c r="AF190" s="82"/>
      <c r="AG190" s="83"/>
      <c r="AH190" s="83"/>
      <c r="AI190" s="219"/>
      <c r="AJ190" s="219"/>
      <c r="AK190" s="219"/>
      <c r="AL190" s="66"/>
      <c r="AM190" s="219"/>
      <c r="AN190" s="219"/>
      <c r="AO190" s="219"/>
      <c r="AP190" s="219"/>
      <c r="AQ190" s="219"/>
      <c r="AR190" s="219"/>
      <c r="AS190" s="219"/>
      <c r="AT190" s="219"/>
      <c r="AU190" s="219"/>
      <c r="AV190" s="219"/>
      <c r="AW190" s="219"/>
      <c r="AX190" s="219"/>
      <c r="AY190" s="219"/>
      <c r="AZ190" s="219"/>
      <c r="BA190" s="219"/>
      <c r="BB190" s="219"/>
      <c r="BC190" s="219"/>
      <c r="BD190" s="219"/>
      <c r="BE190" s="219"/>
      <c r="BF190" s="219"/>
      <c r="BG190" s="219"/>
      <c r="BH190" s="219"/>
      <c r="BI190" s="219"/>
      <c r="BJ190" s="219"/>
      <c r="BK190" s="219"/>
      <c r="BL190" s="219"/>
      <c r="BM190" s="219"/>
      <c r="BN190" s="219"/>
      <c r="BO190" s="219"/>
      <c r="BP190" s="219"/>
      <c r="BQ190" s="219"/>
      <c r="BR190" s="219"/>
      <c r="BS190" s="219"/>
      <c r="BT190" s="219"/>
      <c r="BU190" s="219"/>
      <c r="BV190" s="219"/>
      <c r="BW190" s="219"/>
      <c r="BX190" s="219"/>
      <c r="BY190" s="219"/>
      <c r="BZ190" s="219"/>
      <c r="CA190" s="219"/>
      <c r="CB190" s="219"/>
      <c r="CC190" s="219"/>
      <c r="CD190" s="219"/>
      <c r="CE190" s="219"/>
      <c r="CF190" s="219"/>
      <c r="CG190" s="219"/>
      <c r="CH190" s="219"/>
      <c r="CI190" s="219"/>
      <c r="CJ190" s="219"/>
      <c r="CK190" s="219"/>
      <c r="CL190" s="219"/>
      <c r="CM190" s="219"/>
      <c r="CN190" s="219"/>
      <c r="CO190" s="219"/>
      <c r="CP190" s="219"/>
      <c r="CQ190" s="219"/>
      <c r="CR190" s="219"/>
      <c r="CS190" s="219"/>
      <c r="CT190" s="219"/>
      <c r="CU190" s="219"/>
      <c r="CV190" s="219"/>
      <c r="CW190" s="219"/>
      <c r="CX190" s="219"/>
      <c r="CY190" s="219"/>
      <c r="CZ190" s="219"/>
      <c r="DA190" s="219"/>
      <c r="DB190" s="219"/>
      <c r="DC190" s="219"/>
      <c r="DD190" s="219"/>
      <c r="DE190" s="219"/>
      <c r="DF190" s="219"/>
      <c r="DG190" s="219"/>
      <c r="DH190" s="219"/>
      <c r="DI190" s="219"/>
      <c r="DJ190" s="219"/>
      <c r="DK190" s="219"/>
      <c r="DL190" s="219"/>
      <c r="DM190" s="219"/>
      <c r="DN190" s="219"/>
      <c r="DO190" s="219"/>
      <c r="DP190" s="219"/>
      <c r="DQ190" s="219"/>
      <c r="DR190" s="219"/>
      <c r="DS190" s="219"/>
      <c r="DT190" s="219"/>
      <c r="DU190" s="219"/>
      <c r="DV190" s="219"/>
      <c r="DW190" s="219"/>
      <c r="DX190" s="219"/>
      <c r="DY190" s="219"/>
      <c r="DZ190" s="219"/>
      <c r="EA190" s="219"/>
      <c r="EB190" s="219"/>
      <c r="EC190" s="219"/>
      <c r="ED190" s="219"/>
      <c r="EE190" s="219"/>
      <c r="EF190" s="219"/>
      <c r="EG190" s="219"/>
      <c r="EH190" s="219"/>
      <c r="EI190" s="219"/>
      <c r="EJ190" s="219"/>
      <c r="EK190" s="219"/>
      <c r="EL190" s="219"/>
      <c r="EM190" s="219"/>
      <c r="EN190" s="219"/>
      <c r="EO190" s="219"/>
      <c r="EP190" s="219"/>
      <c r="EQ190" s="219"/>
      <c r="ER190" s="219"/>
      <c r="ES190" s="219"/>
      <c r="ET190" s="219"/>
      <c r="EU190" s="219"/>
      <c r="EV190" s="219"/>
      <c r="EW190" s="219"/>
      <c r="EX190" s="219"/>
      <c r="EY190" s="219"/>
      <c r="EZ190" s="219"/>
      <c r="FA190" s="219"/>
      <c r="FB190" s="219"/>
      <c r="FC190" s="219"/>
      <c r="FD190" s="219"/>
      <c r="FE190" s="219"/>
      <c r="FF190" s="219"/>
      <c r="FG190" s="219"/>
      <c r="FH190" s="219"/>
      <c r="FI190" s="219"/>
      <c r="FJ190" s="219"/>
      <c r="FK190" s="219"/>
      <c r="FL190" s="219"/>
      <c r="FM190" s="219"/>
      <c r="FN190" s="219"/>
      <c r="FO190" s="219"/>
      <c r="FP190" s="219"/>
      <c r="FQ190" s="219"/>
      <c r="FR190" s="219"/>
      <c r="FS190" s="219"/>
      <c r="FT190" s="219"/>
      <c r="FU190" s="219"/>
      <c r="FV190" s="219"/>
      <c r="FW190" s="219"/>
      <c r="FX190" s="219"/>
      <c r="FY190" s="219"/>
      <c r="FZ190" s="219"/>
      <c r="GA190" s="219"/>
      <c r="GB190" s="219"/>
      <c r="GC190" s="219"/>
      <c r="GD190" s="219"/>
      <c r="GE190" s="219"/>
      <c r="GF190" s="219"/>
      <c r="GG190" s="219"/>
      <c r="GH190" s="219"/>
      <c r="GI190" s="219"/>
      <c r="GJ190" s="219"/>
      <c r="GK190" s="219"/>
      <c r="GL190" s="219"/>
      <c r="GM190" s="219"/>
      <c r="GN190" s="219"/>
      <c r="GO190" s="219"/>
      <c r="GP190" s="219"/>
      <c r="GQ190" s="219"/>
      <c r="GR190" s="219"/>
      <c r="GS190" s="219"/>
      <c r="GT190" s="219"/>
      <c r="GU190" s="219"/>
      <c r="GV190" s="219"/>
      <c r="GW190" s="219"/>
      <c r="GX190" s="219"/>
      <c r="GY190" s="219"/>
      <c r="GZ190" s="219"/>
      <c r="HA190" s="219"/>
      <c r="HB190" s="219"/>
      <c r="HC190" s="219"/>
      <c r="HD190" s="219"/>
      <c r="HE190" s="219"/>
      <c r="HF190" s="219"/>
      <c r="HG190" s="219"/>
      <c r="HH190" s="219"/>
      <c r="HI190" s="219"/>
      <c r="HJ190" s="219"/>
      <c r="HK190" s="219"/>
      <c r="HL190" s="219"/>
      <c r="HM190" s="219"/>
      <c r="HN190" s="219"/>
      <c r="HO190" s="219"/>
      <c r="HP190" s="219"/>
      <c r="HQ190" s="219"/>
      <c r="HR190" s="219"/>
      <c r="HS190" s="219"/>
      <c r="HT190" s="219"/>
      <c r="HU190" s="219"/>
      <c r="HV190" s="219"/>
      <c r="HW190" s="219"/>
      <c r="HX190" s="219"/>
      <c r="HY190" s="219"/>
      <c r="HZ190" s="219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  <c r="IW190" s="4"/>
      <c r="IX190" s="4"/>
      <c r="IY190" s="4"/>
      <c r="IZ190" s="4"/>
      <c r="JA190" s="4"/>
      <c r="JB190" s="4"/>
      <c r="JC190" s="4"/>
      <c r="JD190" s="4"/>
      <c r="JE190" s="4"/>
    </row>
    <row r="191" spans="1:265" s="78" customFormat="1">
      <c r="A191" s="76"/>
      <c r="B191" s="76"/>
      <c r="C191" s="76"/>
      <c r="D191" s="76"/>
      <c r="E191" s="76"/>
      <c r="F191" s="76"/>
      <c r="H191" s="79"/>
      <c r="I191" s="66"/>
      <c r="J191" s="80"/>
      <c r="K191" s="82"/>
      <c r="L191" s="82"/>
      <c r="M191" s="66"/>
      <c r="N191" s="82"/>
      <c r="O191" s="82"/>
      <c r="P191" s="104"/>
      <c r="Q191" s="104"/>
      <c r="R191" s="104"/>
      <c r="S191" s="82"/>
      <c r="T191" s="82"/>
      <c r="U191" s="82"/>
      <c r="V191" s="66"/>
      <c r="W191" s="82"/>
      <c r="X191" s="82"/>
      <c r="Y191" s="183"/>
      <c r="Z191" s="82"/>
      <c r="AA191" s="181"/>
      <c r="AB191" s="82"/>
      <c r="AC191" s="82"/>
      <c r="AD191" s="82"/>
      <c r="AE191" s="82"/>
      <c r="AF191" s="82"/>
      <c r="AG191" s="83"/>
      <c r="AH191" s="83"/>
      <c r="AI191" s="219"/>
      <c r="AJ191" s="219"/>
      <c r="AK191" s="219"/>
      <c r="AL191" s="66"/>
      <c r="AM191" s="219"/>
      <c r="AN191" s="219"/>
      <c r="AO191" s="219"/>
      <c r="AP191" s="219"/>
      <c r="AQ191" s="219"/>
      <c r="AR191" s="219"/>
      <c r="AS191" s="219"/>
      <c r="AT191" s="219"/>
      <c r="AU191" s="219"/>
      <c r="AV191" s="219"/>
      <c r="AW191" s="219"/>
      <c r="AX191" s="219"/>
      <c r="AY191" s="219"/>
      <c r="AZ191" s="219"/>
      <c r="BA191" s="219"/>
      <c r="BB191" s="219"/>
      <c r="BC191" s="219"/>
      <c r="BD191" s="219"/>
      <c r="BE191" s="219"/>
      <c r="BF191" s="219"/>
      <c r="BG191" s="219"/>
      <c r="BH191" s="219"/>
      <c r="BI191" s="219"/>
      <c r="BJ191" s="219"/>
      <c r="BK191" s="219"/>
      <c r="BL191" s="219"/>
      <c r="BM191" s="219"/>
      <c r="BN191" s="219"/>
      <c r="BO191" s="219"/>
      <c r="BP191" s="219"/>
      <c r="BQ191" s="219"/>
      <c r="BR191" s="219"/>
      <c r="BS191" s="219"/>
      <c r="BT191" s="219"/>
      <c r="BU191" s="219"/>
      <c r="BV191" s="219"/>
      <c r="BW191" s="219"/>
      <c r="BX191" s="219"/>
      <c r="BY191" s="219"/>
      <c r="BZ191" s="219"/>
      <c r="CA191" s="219"/>
      <c r="CB191" s="219"/>
      <c r="CC191" s="219"/>
      <c r="CD191" s="219"/>
      <c r="CE191" s="219"/>
      <c r="CF191" s="219"/>
      <c r="CG191" s="219"/>
      <c r="CH191" s="219"/>
      <c r="CI191" s="219"/>
      <c r="CJ191" s="219"/>
      <c r="CK191" s="219"/>
      <c r="CL191" s="219"/>
      <c r="CM191" s="219"/>
      <c r="CN191" s="219"/>
      <c r="CO191" s="219"/>
      <c r="CP191" s="219"/>
      <c r="CQ191" s="219"/>
      <c r="CR191" s="219"/>
      <c r="CS191" s="219"/>
      <c r="CT191" s="219"/>
      <c r="CU191" s="219"/>
      <c r="CV191" s="219"/>
      <c r="CW191" s="219"/>
      <c r="CX191" s="219"/>
      <c r="CY191" s="219"/>
      <c r="CZ191" s="219"/>
      <c r="DA191" s="219"/>
      <c r="DB191" s="219"/>
      <c r="DC191" s="219"/>
      <c r="DD191" s="219"/>
      <c r="DE191" s="219"/>
      <c r="DF191" s="219"/>
      <c r="DG191" s="219"/>
      <c r="DH191" s="219"/>
      <c r="DI191" s="219"/>
      <c r="DJ191" s="219"/>
      <c r="DK191" s="219"/>
      <c r="DL191" s="219"/>
      <c r="DM191" s="219"/>
      <c r="DN191" s="219"/>
      <c r="DO191" s="219"/>
      <c r="DP191" s="219"/>
      <c r="DQ191" s="219"/>
      <c r="DR191" s="219"/>
      <c r="DS191" s="219"/>
      <c r="DT191" s="219"/>
      <c r="DU191" s="219"/>
      <c r="DV191" s="219"/>
      <c r="DW191" s="219"/>
      <c r="DX191" s="219"/>
      <c r="DY191" s="219"/>
      <c r="DZ191" s="219"/>
      <c r="EA191" s="219"/>
      <c r="EB191" s="219"/>
      <c r="EC191" s="219"/>
      <c r="ED191" s="219"/>
      <c r="EE191" s="219"/>
      <c r="EF191" s="219"/>
      <c r="EG191" s="219"/>
      <c r="EH191" s="219"/>
      <c r="EI191" s="219"/>
      <c r="EJ191" s="219"/>
      <c r="EK191" s="219"/>
      <c r="EL191" s="219"/>
      <c r="EM191" s="219"/>
      <c r="EN191" s="219"/>
      <c r="EO191" s="219"/>
      <c r="EP191" s="219"/>
      <c r="EQ191" s="219"/>
      <c r="ER191" s="219"/>
      <c r="ES191" s="219"/>
      <c r="ET191" s="219"/>
      <c r="EU191" s="219"/>
      <c r="EV191" s="219"/>
      <c r="EW191" s="219"/>
      <c r="EX191" s="219"/>
      <c r="EY191" s="219"/>
      <c r="EZ191" s="219"/>
      <c r="FA191" s="219"/>
      <c r="FB191" s="219"/>
      <c r="FC191" s="219"/>
      <c r="FD191" s="219"/>
      <c r="FE191" s="219"/>
      <c r="FF191" s="219"/>
      <c r="FG191" s="219"/>
      <c r="FH191" s="219"/>
      <c r="FI191" s="219"/>
      <c r="FJ191" s="219"/>
      <c r="FK191" s="219"/>
      <c r="FL191" s="219"/>
      <c r="FM191" s="219"/>
      <c r="FN191" s="219"/>
      <c r="FO191" s="219"/>
      <c r="FP191" s="219"/>
      <c r="FQ191" s="219"/>
      <c r="FR191" s="219"/>
      <c r="FS191" s="219"/>
      <c r="FT191" s="219"/>
      <c r="FU191" s="219"/>
      <c r="FV191" s="219"/>
      <c r="FW191" s="219"/>
      <c r="FX191" s="219"/>
      <c r="FY191" s="219"/>
      <c r="FZ191" s="219"/>
      <c r="GA191" s="219"/>
      <c r="GB191" s="219"/>
      <c r="GC191" s="219"/>
      <c r="GD191" s="219"/>
      <c r="GE191" s="219"/>
      <c r="GF191" s="219"/>
      <c r="GG191" s="219"/>
      <c r="GH191" s="219"/>
      <c r="GI191" s="219"/>
      <c r="GJ191" s="219"/>
      <c r="GK191" s="219"/>
      <c r="GL191" s="219"/>
      <c r="GM191" s="219"/>
      <c r="GN191" s="219"/>
      <c r="GO191" s="219"/>
      <c r="GP191" s="219"/>
      <c r="GQ191" s="219"/>
      <c r="GR191" s="219"/>
      <c r="GS191" s="219"/>
      <c r="GT191" s="219"/>
      <c r="GU191" s="219"/>
      <c r="GV191" s="219"/>
      <c r="GW191" s="219"/>
      <c r="GX191" s="219"/>
      <c r="GY191" s="219"/>
      <c r="GZ191" s="219"/>
      <c r="HA191" s="219"/>
      <c r="HB191" s="219"/>
      <c r="HC191" s="219"/>
      <c r="HD191" s="219"/>
      <c r="HE191" s="219"/>
      <c r="HF191" s="219"/>
      <c r="HG191" s="219"/>
      <c r="HH191" s="219"/>
      <c r="HI191" s="219"/>
      <c r="HJ191" s="219"/>
      <c r="HK191" s="219"/>
      <c r="HL191" s="219"/>
      <c r="HM191" s="219"/>
      <c r="HN191" s="219"/>
      <c r="HO191" s="219"/>
      <c r="HP191" s="219"/>
      <c r="HQ191" s="219"/>
      <c r="HR191" s="219"/>
      <c r="HS191" s="219"/>
      <c r="HT191" s="219"/>
      <c r="HU191" s="219"/>
      <c r="HV191" s="219"/>
      <c r="HW191" s="219"/>
      <c r="HX191" s="219"/>
      <c r="HY191" s="219"/>
      <c r="HZ191" s="219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  <c r="IW191" s="4"/>
      <c r="IX191" s="4"/>
      <c r="IY191" s="4"/>
      <c r="IZ191" s="4"/>
      <c r="JA191" s="4"/>
      <c r="JB191" s="4"/>
      <c r="JC191" s="4"/>
      <c r="JD191" s="4"/>
      <c r="JE191" s="4"/>
    </row>
    <row r="192" spans="1:265" s="78" customFormat="1">
      <c r="A192" s="76"/>
      <c r="B192" s="76"/>
      <c r="C192" s="76"/>
      <c r="D192" s="76"/>
      <c r="E192" s="76"/>
      <c r="F192" s="76"/>
      <c r="H192" s="79"/>
      <c r="I192" s="66"/>
      <c r="J192" s="80"/>
      <c r="K192" s="82"/>
      <c r="L192" s="82"/>
      <c r="M192" s="66"/>
      <c r="N192" s="82"/>
      <c r="O192" s="82"/>
      <c r="P192" s="104"/>
      <c r="Q192" s="104"/>
      <c r="R192" s="104"/>
      <c r="S192" s="82"/>
      <c r="T192" s="82"/>
      <c r="U192" s="82"/>
      <c r="V192" s="66"/>
      <c r="W192" s="82"/>
      <c r="X192" s="82"/>
      <c r="Y192" s="183"/>
      <c r="Z192" s="82"/>
      <c r="AA192" s="181"/>
      <c r="AB192" s="82"/>
      <c r="AC192" s="82"/>
      <c r="AD192" s="82"/>
      <c r="AE192" s="82"/>
      <c r="AF192" s="82"/>
      <c r="AG192" s="83"/>
      <c r="AH192" s="83"/>
      <c r="AI192" s="219"/>
      <c r="AJ192" s="219"/>
      <c r="AK192" s="219"/>
      <c r="AL192" s="66"/>
      <c r="AM192" s="219"/>
      <c r="AN192" s="219"/>
      <c r="AO192" s="219"/>
      <c r="AP192" s="219"/>
      <c r="AQ192" s="219"/>
      <c r="AR192" s="219"/>
      <c r="AS192" s="219"/>
      <c r="AT192" s="219"/>
      <c r="AU192" s="219"/>
      <c r="AV192" s="219"/>
      <c r="AW192" s="219"/>
      <c r="AX192" s="219"/>
      <c r="AY192" s="219"/>
      <c r="AZ192" s="219"/>
      <c r="BA192" s="219"/>
      <c r="BB192" s="219"/>
      <c r="BC192" s="219"/>
      <c r="BD192" s="219"/>
      <c r="BE192" s="219"/>
      <c r="BF192" s="219"/>
      <c r="BG192" s="219"/>
      <c r="BH192" s="219"/>
      <c r="BI192" s="219"/>
      <c r="BJ192" s="219"/>
      <c r="BK192" s="219"/>
      <c r="BL192" s="219"/>
      <c r="BM192" s="219"/>
      <c r="BN192" s="219"/>
      <c r="BO192" s="219"/>
      <c r="BP192" s="219"/>
      <c r="BQ192" s="219"/>
      <c r="BR192" s="219"/>
      <c r="BS192" s="219"/>
      <c r="BT192" s="219"/>
      <c r="BU192" s="219"/>
      <c r="BV192" s="219"/>
      <c r="BW192" s="219"/>
      <c r="BX192" s="219"/>
      <c r="BY192" s="219"/>
      <c r="BZ192" s="219"/>
      <c r="CA192" s="219"/>
      <c r="CB192" s="219"/>
      <c r="CC192" s="219"/>
      <c r="CD192" s="219"/>
      <c r="CE192" s="219"/>
      <c r="CF192" s="219"/>
      <c r="CG192" s="219"/>
      <c r="CH192" s="219"/>
      <c r="CI192" s="219"/>
      <c r="CJ192" s="219"/>
      <c r="CK192" s="219"/>
      <c r="CL192" s="219"/>
      <c r="CM192" s="219"/>
      <c r="CN192" s="219"/>
      <c r="CO192" s="219"/>
      <c r="CP192" s="219"/>
      <c r="CQ192" s="219"/>
      <c r="CR192" s="219"/>
      <c r="CS192" s="219"/>
      <c r="CT192" s="219"/>
      <c r="CU192" s="219"/>
      <c r="CV192" s="219"/>
      <c r="CW192" s="219"/>
      <c r="CX192" s="219"/>
      <c r="CY192" s="219"/>
      <c r="CZ192" s="219"/>
      <c r="DA192" s="219"/>
      <c r="DB192" s="219"/>
      <c r="DC192" s="219"/>
      <c r="DD192" s="219"/>
      <c r="DE192" s="219"/>
      <c r="DF192" s="219"/>
      <c r="DG192" s="219"/>
      <c r="DH192" s="219"/>
      <c r="DI192" s="219"/>
      <c r="DJ192" s="219"/>
      <c r="DK192" s="219"/>
      <c r="DL192" s="219"/>
      <c r="DM192" s="219"/>
      <c r="DN192" s="219"/>
      <c r="DO192" s="219"/>
      <c r="DP192" s="219"/>
      <c r="DQ192" s="219"/>
      <c r="DR192" s="219"/>
      <c r="DS192" s="219"/>
      <c r="DT192" s="219"/>
      <c r="DU192" s="219"/>
      <c r="DV192" s="219"/>
      <c r="DW192" s="219"/>
      <c r="DX192" s="219"/>
      <c r="DY192" s="219"/>
      <c r="DZ192" s="219"/>
      <c r="EA192" s="219"/>
      <c r="EB192" s="219"/>
      <c r="EC192" s="219"/>
      <c r="ED192" s="219"/>
      <c r="EE192" s="219"/>
      <c r="EF192" s="219"/>
      <c r="EG192" s="219"/>
      <c r="EH192" s="219"/>
      <c r="EI192" s="219"/>
      <c r="EJ192" s="219"/>
      <c r="EK192" s="219"/>
      <c r="EL192" s="219"/>
      <c r="EM192" s="219"/>
      <c r="EN192" s="219"/>
      <c r="EO192" s="219"/>
      <c r="EP192" s="219"/>
      <c r="EQ192" s="219"/>
      <c r="ER192" s="219"/>
      <c r="ES192" s="219"/>
      <c r="ET192" s="219"/>
      <c r="EU192" s="219"/>
      <c r="EV192" s="219"/>
      <c r="EW192" s="219"/>
      <c r="EX192" s="219"/>
      <c r="EY192" s="219"/>
      <c r="EZ192" s="219"/>
      <c r="FA192" s="219"/>
      <c r="FB192" s="219"/>
      <c r="FC192" s="219"/>
      <c r="FD192" s="219"/>
      <c r="FE192" s="219"/>
      <c r="FF192" s="219"/>
      <c r="FG192" s="219"/>
      <c r="FH192" s="219"/>
      <c r="FI192" s="219"/>
      <c r="FJ192" s="219"/>
      <c r="FK192" s="219"/>
      <c r="FL192" s="219"/>
      <c r="FM192" s="219"/>
      <c r="FN192" s="219"/>
      <c r="FO192" s="219"/>
      <c r="FP192" s="219"/>
      <c r="FQ192" s="219"/>
      <c r="FR192" s="219"/>
      <c r="FS192" s="219"/>
      <c r="FT192" s="219"/>
      <c r="FU192" s="219"/>
      <c r="FV192" s="219"/>
      <c r="FW192" s="219"/>
      <c r="FX192" s="219"/>
      <c r="FY192" s="219"/>
      <c r="FZ192" s="219"/>
      <c r="GA192" s="219"/>
      <c r="GB192" s="219"/>
      <c r="GC192" s="219"/>
      <c r="GD192" s="219"/>
      <c r="GE192" s="219"/>
      <c r="GF192" s="219"/>
      <c r="GG192" s="219"/>
      <c r="GH192" s="219"/>
      <c r="GI192" s="219"/>
      <c r="GJ192" s="219"/>
      <c r="GK192" s="219"/>
      <c r="GL192" s="219"/>
      <c r="GM192" s="219"/>
      <c r="GN192" s="219"/>
      <c r="GO192" s="219"/>
      <c r="GP192" s="219"/>
      <c r="GQ192" s="219"/>
      <c r="GR192" s="219"/>
      <c r="GS192" s="219"/>
      <c r="GT192" s="219"/>
      <c r="GU192" s="219"/>
      <c r="GV192" s="219"/>
      <c r="GW192" s="219"/>
      <c r="GX192" s="219"/>
      <c r="GY192" s="219"/>
      <c r="GZ192" s="219"/>
      <c r="HA192" s="219"/>
      <c r="HB192" s="219"/>
      <c r="HC192" s="219"/>
      <c r="HD192" s="219"/>
      <c r="HE192" s="219"/>
      <c r="HF192" s="219"/>
      <c r="HG192" s="219"/>
      <c r="HH192" s="219"/>
      <c r="HI192" s="219"/>
      <c r="HJ192" s="219"/>
      <c r="HK192" s="219"/>
      <c r="HL192" s="219"/>
      <c r="HM192" s="219"/>
      <c r="HN192" s="219"/>
      <c r="HO192" s="219"/>
      <c r="HP192" s="219"/>
      <c r="HQ192" s="219"/>
      <c r="HR192" s="219"/>
      <c r="HS192" s="219"/>
      <c r="HT192" s="219"/>
      <c r="HU192" s="219"/>
      <c r="HV192" s="219"/>
      <c r="HW192" s="219"/>
      <c r="HX192" s="219"/>
      <c r="HY192" s="219"/>
      <c r="HZ192" s="219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  <c r="IW192" s="4"/>
      <c r="IX192" s="4"/>
      <c r="IY192" s="4"/>
      <c r="IZ192" s="4"/>
      <c r="JA192" s="4"/>
      <c r="JB192" s="4"/>
      <c r="JC192" s="4"/>
      <c r="JD192" s="4"/>
      <c r="JE192" s="4"/>
    </row>
    <row r="193" spans="1:265" s="78" customFormat="1">
      <c r="A193" s="76"/>
      <c r="B193" s="76"/>
      <c r="C193" s="76"/>
      <c r="D193" s="76"/>
      <c r="E193" s="76"/>
      <c r="F193" s="76"/>
      <c r="H193" s="79"/>
      <c r="I193" s="66"/>
      <c r="J193" s="80"/>
      <c r="K193" s="82"/>
      <c r="L193" s="82"/>
      <c r="M193" s="66"/>
      <c r="N193" s="82"/>
      <c r="O193" s="82"/>
      <c r="P193" s="104"/>
      <c r="Q193" s="104"/>
      <c r="R193" s="104"/>
      <c r="S193" s="82"/>
      <c r="T193" s="82"/>
      <c r="U193" s="82"/>
      <c r="V193" s="66"/>
      <c r="W193" s="82"/>
      <c r="X193" s="82"/>
      <c r="Y193" s="183"/>
      <c r="Z193" s="82"/>
      <c r="AA193" s="181"/>
      <c r="AB193" s="82"/>
      <c r="AC193" s="82"/>
      <c r="AD193" s="82"/>
      <c r="AE193" s="82"/>
      <c r="AF193" s="82"/>
      <c r="AG193" s="83"/>
      <c r="AH193" s="83"/>
      <c r="AI193" s="219"/>
      <c r="AJ193" s="219"/>
      <c r="AK193" s="219"/>
      <c r="AL193" s="66"/>
      <c r="AM193" s="219"/>
      <c r="AN193" s="219"/>
      <c r="AO193" s="219"/>
      <c r="AP193" s="219"/>
      <c r="AQ193" s="219"/>
      <c r="AR193" s="219"/>
      <c r="AS193" s="219"/>
      <c r="AT193" s="219"/>
      <c r="AU193" s="219"/>
      <c r="AV193" s="219"/>
      <c r="AW193" s="219"/>
      <c r="AX193" s="219"/>
      <c r="AY193" s="219"/>
      <c r="AZ193" s="219"/>
      <c r="BA193" s="219"/>
      <c r="BB193" s="219"/>
      <c r="BC193" s="219"/>
      <c r="BD193" s="219"/>
      <c r="BE193" s="219"/>
      <c r="BF193" s="219"/>
      <c r="BG193" s="219"/>
      <c r="BH193" s="219"/>
      <c r="BI193" s="219"/>
      <c r="BJ193" s="219"/>
      <c r="BK193" s="219"/>
      <c r="BL193" s="219"/>
      <c r="BM193" s="219"/>
      <c r="BN193" s="219"/>
      <c r="BO193" s="219"/>
      <c r="BP193" s="219"/>
      <c r="BQ193" s="219"/>
      <c r="BR193" s="219"/>
      <c r="BS193" s="219"/>
      <c r="BT193" s="219"/>
      <c r="BU193" s="219"/>
      <c r="BV193" s="219"/>
      <c r="BW193" s="219"/>
      <c r="BX193" s="219"/>
      <c r="BY193" s="219"/>
      <c r="BZ193" s="219"/>
      <c r="CA193" s="219"/>
      <c r="CB193" s="219"/>
      <c r="CC193" s="219"/>
      <c r="CD193" s="219"/>
      <c r="CE193" s="219"/>
      <c r="CF193" s="219"/>
      <c r="CG193" s="219"/>
      <c r="CH193" s="219"/>
      <c r="CI193" s="219"/>
      <c r="CJ193" s="219"/>
      <c r="CK193" s="219"/>
      <c r="CL193" s="219"/>
      <c r="CM193" s="219"/>
      <c r="CN193" s="219"/>
      <c r="CO193" s="219"/>
      <c r="CP193" s="219"/>
      <c r="CQ193" s="219"/>
      <c r="CR193" s="219"/>
      <c r="CS193" s="219"/>
      <c r="CT193" s="219"/>
      <c r="CU193" s="219"/>
      <c r="CV193" s="219"/>
      <c r="CW193" s="219"/>
      <c r="CX193" s="219"/>
      <c r="CY193" s="219"/>
      <c r="CZ193" s="219"/>
      <c r="DA193" s="219"/>
      <c r="DB193" s="219"/>
      <c r="DC193" s="219"/>
      <c r="DD193" s="219"/>
      <c r="DE193" s="219"/>
      <c r="DF193" s="219"/>
      <c r="DG193" s="219"/>
      <c r="DH193" s="219"/>
      <c r="DI193" s="219"/>
      <c r="DJ193" s="219"/>
      <c r="DK193" s="219"/>
      <c r="DL193" s="219"/>
      <c r="DM193" s="219"/>
      <c r="DN193" s="219"/>
      <c r="DO193" s="219"/>
      <c r="DP193" s="219"/>
      <c r="DQ193" s="219"/>
      <c r="DR193" s="219"/>
      <c r="DS193" s="219"/>
      <c r="DT193" s="219"/>
      <c r="DU193" s="219"/>
      <c r="DV193" s="219"/>
      <c r="DW193" s="219"/>
      <c r="DX193" s="219"/>
      <c r="DY193" s="219"/>
      <c r="DZ193" s="219"/>
      <c r="EA193" s="219"/>
      <c r="EB193" s="219"/>
      <c r="EC193" s="219"/>
      <c r="ED193" s="219"/>
      <c r="EE193" s="219"/>
      <c r="EF193" s="219"/>
      <c r="EG193" s="219"/>
      <c r="EH193" s="219"/>
      <c r="EI193" s="219"/>
      <c r="EJ193" s="219"/>
      <c r="EK193" s="219"/>
      <c r="EL193" s="219"/>
      <c r="EM193" s="219"/>
      <c r="EN193" s="219"/>
      <c r="EO193" s="219"/>
      <c r="EP193" s="219"/>
      <c r="EQ193" s="219"/>
      <c r="ER193" s="219"/>
      <c r="ES193" s="219"/>
      <c r="ET193" s="219"/>
      <c r="EU193" s="219"/>
      <c r="EV193" s="219"/>
      <c r="EW193" s="219"/>
      <c r="EX193" s="219"/>
      <c r="EY193" s="219"/>
      <c r="EZ193" s="219"/>
      <c r="FA193" s="219"/>
      <c r="FB193" s="219"/>
      <c r="FC193" s="219"/>
      <c r="FD193" s="219"/>
      <c r="FE193" s="219"/>
      <c r="FF193" s="219"/>
      <c r="FG193" s="219"/>
      <c r="FH193" s="219"/>
      <c r="FI193" s="219"/>
      <c r="FJ193" s="219"/>
      <c r="FK193" s="219"/>
      <c r="FL193" s="219"/>
      <c r="FM193" s="219"/>
      <c r="FN193" s="219"/>
      <c r="FO193" s="219"/>
      <c r="FP193" s="219"/>
      <c r="FQ193" s="219"/>
      <c r="FR193" s="219"/>
      <c r="FS193" s="219"/>
      <c r="FT193" s="219"/>
      <c r="FU193" s="219"/>
      <c r="FV193" s="219"/>
      <c r="FW193" s="219"/>
      <c r="FX193" s="219"/>
      <c r="FY193" s="219"/>
      <c r="FZ193" s="219"/>
      <c r="GA193" s="219"/>
      <c r="GB193" s="219"/>
      <c r="GC193" s="219"/>
      <c r="GD193" s="219"/>
      <c r="GE193" s="219"/>
      <c r="GF193" s="219"/>
      <c r="GG193" s="219"/>
      <c r="GH193" s="219"/>
      <c r="GI193" s="219"/>
      <c r="GJ193" s="219"/>
      <c r="GK193" s="219"/>
      <c r="GL193" s="219"/>
      <c r="GM193" s="219"/>
      <c r="GN193" s="219"/>
      <c r="GO193" s="219"/>
      <c r="GP193" s="219"/>
      <c r="GQ193" s="219"/>
      <c r="GR193" s="219"/>
      <c r="GS193" s="219"/>
      <c r="GT193" s="219"/>
      <c r="GU193" s="219"/>
      <c r="GV193" s="219"/>
      <c r="GW193" s="219"/>
      <c r="GX193" s="219"/>
      <c r="GY193" s="219"/>
      <c r="GZ193" s="219"/>
      <c r="HA193" s="219"/>
      <c r="HB193" s="219"/>
      <c r="HC193" s="219"/>
      <c r="HD193" s="219"/>
      <c r="HE193" s="219"/>
      <c r="HF193" s="219"/>
      <c r="HG193" s="219"/>
      <c r="HH193" s="219"/>
      <c r="HI193" s="219"/>
      <c r="HJ193" s="219"/>
      <c r="HK193" s="219"/>
      <c r="HL193" s="219"/>
      <c r="HM193" s="219"/>
      <c r="HN193" s="219"/>
      <c r="HO193" s="219"/>
      <c r="HP193" s="219"/>
      <c r="HQ193" s="219"/>
      <c r="HR193" s="219"/>
      <c r="HS193" s="219"/>
      <c r="HT193" s="219"/>
      <c r="HU193" s="219"/>
      <c r="HV193" s="219"/>
      <c r="HW193" s="219"/>
      <c r="HX193" s="219"/>
      <c r="HY193" s="219"/>
      <c r="HZ193" s="219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  <c r="IW193" s="4"/>
      <c r="IX193" s="4"/>
      <c r="IY193" s="4"/>
      <c r="IZ193" s="4"/>
      <c r="JA193" s="4"/>
      <c r="JB193" s="4"/>
      <c r="JC193" s="4"/>
      <c r="JD193" s="4"/>
      <c r="JE193" s="4"/>
    </row>
    <row r="194" spans="1:265" s="78" customFormat="1">
      <c r="A194" s="76"/>
      <c r="B194" s="76"/>
      <c r="C194" s="76"/>
      <c r="D194" s="76"/>
      <c r="E194" s="76"/>
      <c r="F194" s="76"/>
      <c r="H194" s="79"/>
      <c r="I194" s="66"/>
      <c r="J194" s="80"/>
      <c r="K194" s="82"/>
      <c r="L194" s="82"/>
      <c r="M194" s="66"/>
      <c r="N194" s="82"/>
      <c r="O194" s="82"/>
      <c r="P194" s="104"/>
      <c r="Q194" s="104"/>
      <c r="R194" s="104"/>
      <c r="S194" s="82"/>
      <c r="T194" s="82"/>
      <c r="U194" s="82"/>
      <c r="V194" s="66"/>
      <c r="W194" s="82"/>
      <c r="X194" s="82"/>
      <c r="Y194" s="183"/>
      <c r="Z194" s="82"/>
      <c r="AA194" s="181"/>
      <c r="AB194" s="82"/>
      <c r="AC194" s="82"/>
      <c r="AD194" s="82"/>
      <c r="AE194" s="82"/>
      <c r="AF194" s="82"/>
      <c r="AG194" s="83"/>
      <c r="AH194" s="83"/>
      <c r="AI194" s="219"/>
      <c r="AJ194" s="219"/>
      <c r="AK194" s="219"/>
      <c r="AL194" s="66"/>
      <c r="AM194" s="219"/>
      <c r="AN194" s="219"/>
      <c r="AO194" s="219"/>
      <c r="AP194" s="219"/>
      <c r="AQ194" s="219"/>
      <c r="AR194" s="219"/>
      <c r="AS194" s="219"/>
      <c r="AT194" s="219"/>
      <c r="AU194" s="219"/>
      <c r="AV194" s="219"/>
      <c r="AW194" s="219"/>
      <c r="AX194" s="219"/>
      <c r="AY194" s="219"/>
      <c r="AZ194" s="219"/>
      <c r="BA194" s="219"/>
      <c r="BB194" s="219"/>
      <c r="BC194" s="219"/>
      <c r="BD194" s="219"/>
      <c r="BE194" s="219"/>
      <c r="BF194" s="219"/>
      <c r="BG194" s="219"/>
      <c r="BH194" s="219"/>
      <c r="BI194" s="219"/>
      <c r="BJ194" s="219"/>
      <c r="BK194" s="219"/>
      <c r="BL194" s="219"/>
      <c r="BM194" s="219"/>
      <c r="BN194" s="219"/>
      <c r="BO194" s="219"/>
      <c r="BP194" s="219"/>
      <c r="BQ194" s="219"/>
      <c r="BR194" s="219"/>
      <c r="BS194" s="219"/>
      <c r="BT194" s="219"/>
      <c r="BU194" s="219"/>
      <c r="BV194" s="219"/>
      <c r="BW194" s="219"/>
      <c r="BX194" s="219"/>
      <c r="BY194" s="219"/>
      <c r="BZ194" s="219"/>
      <c r="CA194" s="219"/>
      <c r="CB194" s="219"/>
      <c r="CC194" s="219"/>
      <c r="CD194" s="219"/>
      <c r="CE194" s="219"/>
      <c r="CF194" s="219"/>
      <c r="CG194" s="219"/>
      <c r="CH194" s="219"/>
      <c r="CI194" s="219"/>
      <c r="CJ194" s="219"/>
      <c r="CK194" s="219"/>
      <c r="CL194" s="219"/>
      <c r="CM194" s="219"/>
      <c r="CN194" s="219"/>
      <c r="CO194" s="219"/>
      <c r="CP194" s="219"/>
      <c r="CQ194" s="219"/>
      <c r="CR194" s="219"/>
      <c r="CS194" s="219"/>
      <c r="CT194" s="219"/>
      <c r="CU194" s="219"/>
      <c r="CV194" s="219"/>
      <c r="CW194" s="219"/>
      <c r="CX194" s="219"/>
      <c r="CY194" s="219"/>
      <c r="CZ194" s="219"/>
      <c r="DA194" s="219"/>
      <c r="DB194" s="219"/>
      <c r="DC194" s="219"/>
      <c r="DD194" s="219"/>
      <c r="DE194" s="219"/>
      <c r="DF194" s="219"/>
      <c r="DG194" s="219"/>
      <c r="DH194" s="219"/>
      <c r="DI194" s="219"/>
      <c r="DJ194" s="219"/>
      <c r="DK194" s="219"/>
      <c r="DL194" s="219"/>
      <c r="DM194" s="219"/>
      <c r="DN194" s="219"/>
      <c r="DO194" s="219"/>
      <c r="DP194" s="219"/>
      <c r="DQ194" s="219"/>
      <c r="DR194" s="219"/>
      <c r="DS194" s="219"/>
      <c r="DT194" s="219"/>
      <c r="DU194" s="219"/>
      <c r="DV194" s="219"/>
      <c r="DW194" s="219"/>
      <c r="DX194" s="219"/>
      <c r="DY194" s="219"/>
      <c r="DZ194" s="219"/>
      <c r="EA194" s="219"/>
      <c r="EB194" s="219"/>
      <c r="EC194" s="219"/>
      <c r="ED194" s="219"/>
      <c r="EE194" s="219"/>
      <c r="EF194" s="219"/>
      <c r="EG194" s="219"/>
      <c r="EH194" s="219"/>
      <c r="EI194" s="219"/>
      <c r="EJ194" s="219"/>
      <c r="EK194" s="219"/>
      <c r="EL194" s="219"/>
      <c r="EM194" s="219"/>
      <c r="EN194" s="219"/>
      <c r="EO194" s="219"/>
      <c r="EP194" s="219"/>
      <c r="EQ194" s="219"/>
      <c r="ER194" s="219"/>
      <c r="ES194" s="219"/>
      <c r="ET194" s="219"/>
      <c r="EU194" s="219"/>
      <c r="EV194" s="219"/>
      <c r="EW194" s="219"/>
      <c r="EX194" s="219"/>
      <c r="EY194" s="219"/>
      <c r="EZ194" s="219"/>
      <c r="FA194" s="219"/>
      <c r="FB194" s="219"/>
      <c r="FC194" s="219"/>
      <c r="FD194" s="219"/>
      <c r="FE194" s="219"/>
      <c r="FF194" s="219"/>
      <c r="FG194" s="219"/>
      <c r="FH194" s="219"/>
      <c r="FI194" s="219"/>
      <c r="FJ194" s="219"/>
      <c r="FK194" s="219"/>
      <c r="FL194" s="219"/>
      <c r="FM194" s="219"/>
      <c r="FN194" s="219"/>
      <c r="FO194" s="219"/>
      <c r="FP194" s="219"/>
      <c r="FQ194" s="219"/>
      <c r="FR194" s="219"/>
      <c r="FS194" s="219"/>
      <c r="FT194" s="219"/>
      <c r="FU194" s="219"/>
      <c r="FV194" s="219"/>
      <c r="FW194" s="219"/>
      <c r="FX194" s="219"/>
      <c r="FY194" s="219"/>
      <c r="FZ194" s="219"/>
      <c r="GA194" s="219"/>
      <c r="GB194" s="219"/>
      <c r="GC194" s="219"/>
      <c r="GD194" s="219"/>
      <c r="GE194" s="219"/>
      <c r="GF194" s="219"/>
      <c r="GG194" s="219"/>
      <c r="GH194" s="219"/>
      <c r="GI194" s="219"/>
      <c r="GJ194" s="219"/>
      <c r="GK194" s="219"/>
      <c r="GL194" s="219"/>
      <c r="GM194" s="219"/>
      <c r="GN194" s="219"/>
      <c r="GO194" s="219"/>
      <c r="GP194" s="219"/>
      <c r="GQ194" s="219"/>
      <c r="GR194" s="219"/>
      <c r="GS194" s="219"/>
      <c r="GT194" s="219"/>
      <c r="GU194" s="219"/>
      <c r="GV194" s="219"/>
      <c r="GW194" s="219"/>
      <c r="GX194" s="219"/>
      <c r="GY194" s="219"/>
      <c r="GZ194" s="219"/>
      <c r="HA194" s="219"/>
      <c r="HB194" s="219"/>
      <c r="HC194" s="219"/>
      <c r="HD194" s="219"/>
      <c r="HE194" s="219"/>
      <c r="HF194" s="219"/>
      <c r="HG194" s="219"/>
      <c r="HH194" s="219"/>
      <c r="HI194" s="219"/>
      <c r="HJ194" s="219"/>
      <c r="HK194" s="219"/>
      <c r="HL194" s="219"/>
      <c r="HM194" s="219"/>
      <c r="HN194" s="219"/>
      <c r="HO194" s="219"/>
      <c r="HP194" s="219"/>
      <c r="HQ194" s="219"/>
      <c r="HR194" s="219"/>
      <c r="HS194" s="219"/>
      <c r="HT194" s="219"/>
      <c r="HU194" s="219"/>
      <c r="HV194" s="219"/>
      <c r="HW194" s="219"/>
      <c r="HX194" s="219"/>
      <c r="HY194" s="219"/>
      <c r="HZ194" s="219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  <c r="IW194" s="4"/>
      <c r="IX194" s="4"/>
      <c r="IY194" s="4"/>
      <c r="IZ194" s="4"/>
      <c r="JA194" s="4"/>
      <c r="JB194" s="4"/>
      <c r="JC194" s="4"/>
      <c r="JD194" s="4"/>
      <c r="JE194" s="4"/>
    </row>
    <row r="195" spans="1:265" s="78" customFormat="1">
      <c r="A195" s="76"/>
      <c r="B195" s="76"/>
      <c r="C195" s="76"/>
      <c r="D195" s="76"/>
      <c r="E195" s="76"/>
      <c r="F195" s="76"/>
      <c r="H195" s="79"/>
      <c r="I195" s="66"/>
      <c r="J195" s="80"/>
      <c r="K195" s="82"/>
      <c r="L195" s="82"/>
      <c r="M195" s="66"/>
      <c r="N195" s="82"/>
      <c r="O195" s="82"/>
      <c r="P195" s="104"/>
      <c r="Q195" s="104"/>
      <c r="R195" s="104"/>
      <c r="S195" s="82"/>
      <c r="T195" s="82"/>
      <c r="U195" s="82"/>
      <c r="V195" s="66"/>
      <c r="W195" s="82"/>
      <c r="X195" s="82"/>
      <c r="Y195" s="183"/>
      <c r="Z195" s="82"/>
      <c r="AA195" s="181"/>
      <c r="AB195" s="82"/>
      <c r="AC195" s="82"/>
      <c r="AD195" s="82"/>
      <c r="AE195" s="82"/>
      <c r="AF195" s="82"/>
      <c r="AG195" s="83"/>
      <c r="AH195" s="83"/>
      <c r="AI195" s="219"/>
      <c r="AJ195" s="219"/>
      <c r="AK195" s="219"/>
      <c r="AL195" s="66"/>
      <c r="AM195" s="219"/>
      <c r="AN195" s="219"/>
      <c r="AO195" s="219"/>
      <c r="AP195" s="219"/>
      <c r="AQ195" s="219"/>
      <c r="AR195" s="219"/>
      <c r="AS195" s="219"/>
      <c r="AT195" s="219"/>
      <c r="AU195" s="219"/>
      <c r="AV195" s="219"/>
      <c r="AW195" s="219"/>
      <c r="AX195" s="219"/>
      <c r="AY195" s="219"/>
      <c r="AZ195" s="219"/>
      <c r="BA195" s="219"/>
      <c r="BB195" s="219"/>
      <c r="BC195" s="219"/>
      <c r="BD195" s="219"/>
      <c r="BE195" s="219"/>
      <c r="BF195" s="219"/>
      <c r="BG195" s="219"/>
      <c r="BH195" s="219"/>
      <c r="BI195" s="219"/>
      <c r="BJ195" s="219"/>
      <c r="BK195" s="219"/>
      <c r="BL195" s="219"/>
      <c r="BM195" s="219"/>
      <c r="BN195" s="219"/>
      <c r="BO195" s="219"/>
      <c r="BP195" s="219"/>
      <c r="BQ195" s="219"/>
      <c r="BR195" s="219"/>
      <c r="BS195" s="219"/>
      <c r="BT195" s="219"/>
      <c r="BU195" s="219"/>
      <c r="BV195" s="219"/>
      <c r="BW195" s="219"/>
      <c r="BX195" s="219"/>
      <c r="BY195" s="219"/>
      <c r="BZ195" s="219"/>
      <c r="CA195" s="219"/>
      <c r="CB195" s="219"/>
      <c r="CC195" s="219"/>
      <c r="CD195" s="219"/>
      <c r="CE195" s="219"/>
      <c r="CF195" s="219"/>
      <c r="CG195" s="219"/>
      <c r="CH195" s="219"/>
      <c r="CI195" s="219"/>
      <c r="CJ195" s="219"/>
      <c r="CK195" s="219"/>
      <c r="CL195" s="219"/>
      <c r="CM195" s="219"/>
      <c r="CN195" s="219"/>
      <c r="CO195" s="219"/>
      <c r="CP195" s="219"/>
      <c r="CQ195" s="219"/>
      <c r="CR195" s="219"/>
      <c r="CS195" s="219"/>
      <c r="CT195" s="219"/>
      <c r="CU195" s="219"/>
      <c r="CV195" s="219"/>
      <c r="CW195" s="219"/>
      <c r="CX195" s="219"/>
      <c r="CY195" s="219"/>
      <c r="CZ195" s="219"/>
      <c r="DA195" s="219"/>
      <c r="DB195" s="219"/>
      <c r="DC195" s="219"/>
      <c r="DD195" s="219"/>
      <c r="DE195" s="219"/>
      <c r="DF195" s="219"/>
      <c r="DG195" s="219"/>
      <c r="DH195" s="219"/>
      <c r="DI195" s="219"/>
      <c r="DJ195" s="219"/>
      <c r="DK195" s="219"/>
      <c r="DL195" s="219"/>
      <c r="DM195" s="219"/>
      <c r="DN195" s="219"/>
      <c r="DO195" s="219"/>
      <c r="DP195" s="219"/>
      <c r="DQ195" s="219"/>
      <c r="DR195" s="219"/>
      <c r="DS195" s="219"/>
      <c r="DT195" s="219"/>
      <c r="DU195" s="219"/>
      <c r="DV195" s="219"/>
      <c r="DW195" s="219"/>
      <c r="DX195" s="219"/>
      <c r="DY195" s="219"/>
      <c r="DZ195" s="219"/>
      <c r="EA195" s="219"/>
      <c r="EB195" s="219"/>
      <c r="EC195" s="219"/>
      <c r="ED195" s="219"/>
      <c r="EE195" s="219"/>
      <c r="EF195" s="219"/>
      <c r="EG195" s="219"/>
      <c r="EH195" s="219"/>
      <c r="EI195" s="219"/>
      <c r="EJ195" s="219"/>
      <c r="EK195" s="219"/>
      <c r="EL195" s="219"/>
      <c r="EM195" s="219"/>
      <c r="EN195" s="219"/>
      <c r="EO195" s="219"/>
      <c r="EP195" s="219"/>
      <c r="EQ195" s="219"/>
      <c r="ER195" s="219"/>
      <c r="ES195" s="219"/>
      <c r="ET195" s="219"/>
      <c r="EU195" s="219"/>
      <c r="EV195" s="219"/>
      <c r="EW195" s="219"/>
      <c r="EX195" s="219"/>
      <c r="EY195" s="219"/>
      <c r="EZ195" s="219"/>
      <c r="FA195" s="219"/>
      <c r="FB195" s="219"/>
      <c r="FC195" s="219"/>
      <c r="FD195" s="219"/>
      <c r="FE195" s="219"/>
      <c r="FF195" s="219"/>
      <c r="FG195" s="219"/>
      <c r="FH195" s="219"/>
      <c r="FI195" s="219"/>
      <c r="FJ195" s="219"/>
      <c r="FK195" s="219"/>
      <c r="FL195" s="219"/>
      <c r="FM195" s="219"/>
      <c r="FN195" s="219"/>
      <c r="FO195" s="219"/>
      <c r="FP195" s="219"/>
      <c r="FQ195" s="219"/>
      <c r="FR195" s="219"/>
      <c r="FS195" s="219"/>
      <c r="FT195" s="219"/>
      <c r="FU195" s="219"/>
      <c r="FV195" s="219"/>
      <c r="FW195" s="219"/>
      <c r="FX195" s="219"/>
      <c r="FY195" s="219"/>
      <c r="FZ195" s="219"/>
      <c r="GA195" s="219"/>
      <c r="GB195" s="219"/>
      <c r="GC195" s="219"/>
      <c r="GD195" s="219"/>
      <c r="GE195" s="219"/>
      <c r="GF195" s="219"/>
      <c r="GG195" s="219"/>
      <c r="GH195" s="219"/>
      <c r="GI195" s="219"/>
      <c r="GJ195" s="219"/>
      <c r="GK195" s="219"/>
      <c r="GL195" s="219"/>
      <c r="GM195" s="219"/>
      <c r="GN195" s="219"/>
      <c r="GO195" s="219"/>
      <c r="GP195" s="219"/>
      <c r="GQ195" s="219"/>
      <c r="GR195" s="219"/>
      <c r="GS195" s="219"/>
      <c r="GT195" s="219"/>
      <c r="GU195" s="219"/>
      <c r="GV195" s="219"/>
      <c r="GW195" s="219"/>
      <c r="GX195" s="219"/>
      <c r="GY195" s="219"/>
      <c r="GZ195" s="219"/>
      <c r="HA195" s="219"/>
      <c r="HB195" s="219"/>
      <c r="HC195" s="219"/>
      <c r="HD195" s="219"/>
      <c r="HE195" s="219"/>
      <c r="HF195" s="219"/>
      <c r="HG195" s="219"/>
      <c r="HH195" s="219"/>
      <c r="HI195" s="219"/>
      <c r="HJ195" s="219"/>
      <c r="HK195" s="219"/>
      <c r="HL195" s="219"/>
      <c r="HM195" s="219"/>
      <c r="HN195" s="219"/>
      <c r="HO195" s="219"/>
      <c r="HP195" s="219"/>
      <c r="HQ195" s="219"/>
      <c r="HR195" s="219"/>
      <c r="HS195" s="219"/>
      <c r="HT195" s="219"/>
      <c r="HU195" s="219"/>
      <c r="HV195" s="219"/>
      <c r="HW195" s="219"/>
      <c r="HX195" s="219"/>
      <c r="HY195" s="219"/>
      <c r="HZ195" s="219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</row>
    <row r="196" spans="1:265" s="78" customFormat="1">
      <c r="A196" s="76"/>
      <c r="B196" s="76"/>
      <c r="C196" s="76"/>
      <c r="D196" s="76"/>
      <c r="E196" s="76"/>
      <c r="F196" s="76"/>
      <c r="H196" s="79"/>
      <c r="I196" s="66"/>
      <c r="J196" s="80"/>
      <c r="K196" s="82"/>
      <c r="L196" s="82"/>
      <c r="M196" s="66"/>
      <c r="N196" s="82"/>
      <c r="O196" s="82"/>
      <c r="P196" s="104"/>
      <c r="Q196" s="104"/>
      <c r="R196" s="104"/>
      <c r="S196" s="82"/>
      <c r="T196" s="82"/>
      <c r="U196" s="82"/>
      <c r="V196" s="66"/>
      <c r="W196" s="82"/>
      <c r="X196" s="82"/>
      <c r="Y196" s="183"/>
      <c r="Z196" s="82"/>
      <c r="AA196" s="181"/>
      <c r="AB196" s="82"/>
      <c r="AC196" s="82"/>
      <c r="AD196" s="82"/>
      <c r="AE196" s="82"/>
      <c r="AF196" s="82"/>
      <c r="AG196" s="83"/>
      <c r="AH196" s="83"/>
      <c r="AI196" s="219"/>
      <c r="AJ196" s="219"/>
      <c r="AK196" s="219"/>
      <c r="AL196" s="66"/>
      <c r="AM196" s="219"/>
      <c r="AN196" s="219"/>
      <c r="AO196" s="219"/>
      <c r="AP196" s="219"/>
      <c r="AQ196" s="219"/>
      <c r="AR196" s="219"/>
      <c r="AS196" s="219"/>
      <c r="AT196" s="219"/>
      <c r="AU196" s="219"/>
      <c r="AV196" s="219"/>
      <c r="AW196" s="219"/>
      <c r="AX196" s="219"/>
      <c r="AY196" s="219"/>
      <c r="AZ196" s="219"/>
      <c r="BA196" s="219"/>
      <c r="BB196" s="219"/>
      <c r="BC196" s="219"/>
      <c r="BD196" s="219"/>
      <c r="BE196" s="219"/>
      <c r="BF196" s="219"/>
      <c r="BG196" s="219"/>
      <c r="BH196" s="219"/>
      <c r="BI196" s="219"/>
      <c r="BJ196" s="219"/>
      <c r="BK196" s="219"/>
      <c r="BL196" s="219"/>
      <c r="BM196" s="219"/>
      <c r="BN196" s="219"/>
      <c r="BO196" s="219"/>
      <c r="BP196" s="219"/>
      <c r="BQ196" s="219"/>
      <c r="BR196" s="219"/>
      <c r="BS196" s="219"/>
      <c r="BT196" s="219"/>
      <c r="BU196" s="219"/>
      <c r="BV196" s="219"/>
      <c r="BW196" s="219"/>
      <c r="BX196" s="219"/>
      <c r="BY196" s="219"/>
      <c r="BZ196" s="219"/>
      <c r="CA196" s="219"/>
      <c r="CB196" s="219"/>
      <c r="CC196" s="219"/>
      <c r="CD196" s="219"/>
      <c r="CE196" s="219"/>
      <c r="CF196" s="219"/>
      <c r="CG196" s="219"/>
      <c r="CH196" s="219"/>
      <c r="CI196" s="219"/>
      <c r="CJ196" s="219"/>
      <c r="CK196" s="219"/>
      <c r="CL196" s="219"/>
      <c r="CM196" s="219"/>
      <c r="CN196" s="219"/>
      <c r="CO196" s="219"/>
      <c r="CP196" s="219"/>
      <c r="CQ196" s="219"/>
      <c r="CR196" s="219"/>
      <c r="CS196" s="219"/>
      <c r="CT196" s="219"/>
      <c r="CU196" s="219"/>
      <c r="CV196" s="219"/>
      <c r="CW196" s="219"/>
      <c r="CX196" s="219"/>
      <c r="CY196" s="219"/>
      <c r="CZ196" s="219"/>
      <c r="DA196" s="219"/>
      <c r="DB196" s="219"/>
      <c r="DC196" s="219"/>
      <c r="DD196" s="219"/>
      <c r="DE196" s="219"/>
      <c r="DF196" s="219"/>
      <c r="DG196" s="219"/>
      <c r="DH196" s="219"/>
      <c r="DI196" s="219"/>
      <c r="DJ196" s="219"/>
      <c r="DK196" s="219"/>
      <c r="DL196" s="219"/>
      <c r="DM196" s="219"/>
      <c r="DN196" s="219"/>
      <c r="DO196" s="219"/>
      <c r="DP196" s="219"/>
      <c r="DQ196" s="219"/>
      <c r="DR196" s="219"/>
      <c r="DS196" s="219"/>
      <c r="DT196" s="219"/>
      <c r="DU196" s="219"/>
      <c r="DV196" s="219"/>
      <c r="DW196" s="219"/>
      <c r="DX196" s="219"/>
      <c r="DY196" s="219"/>
      <c r="DZ196" s="219"/>
      <c r="EA196" s="219"/>
      <c r="EB196" s="219"/>
      <c r="EC196" s="219"/>
      <c r="ED196" s="219"/>
      <c r="EE196" s="219"/>
      <c r="EF196" s="219"/>
      <c r="EG196" s="219"/>
      <c r="EH196" s="219"/>
      <c r="EI196" s="219"/>
      <c r="EJ196" s="219"/>
      <c r="EK196" s="219"/>
      <c r="EL196" s="219"/>
      <c r="EM196" s="219"/>
      <c r="EN196" s="219"/>
      <c r="EO196" s="219"/>
      <c r="EP196" s="219"/>
      <c r="EQ196" s="219"/>
      <c r="ER196" s="219"/>
      <c r="ES196" s="219"/>
      <c r="ET196" s="219"/>
      <c r="EU196" s="219"/>
      <c r="EV196" s="219"/>
      <c r="EW196" s="219"/>
      <c r="EX196" s="219"/>
      <c r="EY196" s="219"/>
      <c r="EZ196" s="219"/>
      <c r="FA196" s="219"/>
      <c r="FB196" s="219"/>
      <c r="FC196" s="219"/>
      <c r="FD196" s="219"/>
      <c r="FE196" s="219"/>
      <c r="FF196" s="219"/>
      <c r="FG196" s="219"/>
      <c r="FH196" s="219"/>
      <c r="FI196" s="219"/>
      <c r="FJ196" s="219"/>
      <c r="FK196" s="219"/>
      <c r="FL196" s="219"/>
      <c r="FM196" s="219"/>
      <c r="FN196" s="219"/>
      <c r="FO196" s="219"/>
      <c r="FP196" s="219"/>
      <c r="FQ196" s="219"/>
      <c r="FR196" s="219"/>
      <c r="FS196" s="219"/>
      <c r="FT196" s="219"/>
      <c r="FU196" s="219"/>
      <c r="FV196" s="219"/>
      <c r="FW196" s="219"/>
      <c r="FX196" s="219"/>
      <c r="FY196" s="219"/>
      <c r="FZ196" s="219"/>
      <c r="GA196" s="219"/>
      <c r="GB196" s="219"/>
      <c r="GC196" s="219"/>
      <c r="GD196" s="219"/>
      <c r="GE196" s="219"/>
      <c r="GF196" s="219"/>
      <c r="GG196" s="219"/>
      <c r="GH196" s="219"/>
      <c r="GI196" s="219"/>
      <c r="GJ196" s="219"/>
      <c r="GK196" s="219"/>
      <c r="GL196" s="219"/>
      <c r="GM196" s="219"/>
      <c r="GN196" s="219"/>
      <c r="GO196" s="219"/>
      <c r="GP196" s="219"/>
      <c r="GQ196" s="219"/>
      <c r="GR196" s="219"/>
      <c r="GS196" s="219"/>
      <c r="GT196" s="219"/>
      <c r="GU196" s="219"/>
      <c r="GV196" s="219"/>
      <c r="GW196" s="219"/>
      <c r="GX196" s="219"/>
      <c r="GY196" s="219"/>
      <c r="GZ196" s="219"/>
      <c r="HA196" s="219"/>
      <c r="HB196" s="219"/>
      <c r="HC196" s="219"/>
      <c r="HD196" s="219"/>
      <c r="HE196" s="219"/>
      <c r="HF196" s="219"/>
      <c r="HG196" s="219"/>
      <c r="HH196" s="219"/>
      <c r="HI196" s="219"/>
      <c r="HJ196" s="219"/>
      <c r="HK196" s="219"/>
      <c r="HL196" s="219"/>
      <c r="HM196" s="219"/>
      <c r="HN196" s="219"/>
      <c r="HO196" s="219"/>
      <c r="HP196" s="219"/>
      <c r="HQ196" s="219"/>
      <c r="HR196" s="219"/>
      <c r="HS196" s="219"/>
      <c r="HT196" s="219"/>
      <c r="HU196" s="219"/>
      <c r="HV196" s="219"/>
      <c r="HW196" s="219"/>
      <c r="HX196" s="219"/>
      <c r="HY196" s="219"/>
      <c r="HZ196" s="219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  <c r="IW196" s="4"/>
      <c r="IX196" s="4"/>
      <c r="IY196" s="4"/>
      <c r="IZ196" s="4"/>
      <c r="JA196" s="4"/>
      <c r="JB196" s="4"/>
      <c r="JC196" s="4"/>
      <c r="JD196" s="4"/>
      <c r="JE196" s="4"/>
    </row>
    <row r="197" spans="1:265" s="78" customFormat="1">
      <c r="A197" s="76"/>
      <c r="B197" s="76"/>
      <c r="C197" s="76"/>
      <c r="D197" s="76"/>
      <c r="E197" s="76"/>
      <c r="F197" s="76"/>
      <c r="H197" s="79"/>
      <c r="I197" s="66"/>
      <c r="J197" s="80"/>
      <c r="K197" s="82"/>
      <c r="L197" s="82"/>
      <c r="M197" s="66"/>
      <c r="N197" s="82"/>
      <c r="O197" s="82"/>
      <c r="P197" s="104"/>
      <c r="Q197" s="104"/>
      <c r="R197" s="104"/>
      <c r="S197" s="82"/>
      <c r="T197" s="82"/>
      <c r="U197" s="82"/>
      <c r="V197" s="66"/>
      <c r="W197" s="82"/>
      <c r="X197" s="82"/>
      <c r="Y197" s="183"/>
      <c r="Z197" s="82"/>
      <c r="AA197" s="181"/>
      <c r="AB197" s="82"/>
      <c r="AC197" s="82"/>
      <c r="AD197" s="82"/>
      <c r="AE197" s="82"/>
      <c r="AF197" s="82"/>
      <c r="AG197" s="83"/>
      <c r="AH197" s="83"/>
      <c r="AI197" s="219"/>
      <c r="AJ197" s="219"/>
      <c r="AK197" s="219"/>
      <c r="AL197" s="66"/>
      <c r="AM197" s="219"/>
      <c r="AN197" s="219"/>
      <c r="AO197" s="219"/>
      <c r="AP197" s="219"/>
      <c r="AQ197" s="219"/>
      <c r="AR197" s="219"/>
      <c r="AS197" s="219"/>
      <c r="AT197" s="219"/>
      <c r="AU197" s="219"/>
      <c r="AV197" s="219"/>
      <c r="AW197" s="219"/>
      <c r="AX197" s="219"/>
      <c r="AY197" s="219"/>
      <c r="AZ197" s="219"/>
      <c r="BA197" s="219"/>
      <c r="BB197" s="219"/>
      <c r="BC197" s="219"/>
      <c r="BD197" s="219"/>
      <c r="BE197" s="219"/>
      <c r="BF197" s="219"/>
      <c r="BG197" s="219"/>
      <c r="BH197" s="219"/>
      <c r="BI197" s="219"/>
      <c r="BJ197" s="219"/>
      <c r="BK197" s="219"/>
      <c r="BL197" s="219"/>
      <c r="BM197" s="219"/>
      <c r="BN197" s="219"/>
      <c r="BO197" s="219"/>
      <c r="BP197" s="219"/>
      <c r="BQ197" s="219"/>
      <c r="BR197" s="219"/>
      <c r="BS197" s="219"/>
      <c r="BT197" s="219"/>
      <c r="BU197" s="219"/>
      <c r="BV197" s="219"/>
      <c r="BW197" s="219"/>
      <c r="BX197" s="219"/>
      <c r="BY197" s="219"/>
      <c r="BZ197" s="219"/>
      <c r="CA197" s="219"/>
      <c r="CB197" s="219"/>
      <c r="CC197" s="219"/>
      <c r="CD197" s="219"/>
      <c r="CE197" s="219"/>
      <c r="CF197" s="219"/>
      <c r="CG197" s="219"/>
      <c r="CH197" s="219"/>
      <c r="CI197" s="219"/>
      <c r="CJ197" s="219"/>
      <c r="CK197" s="219"/>
      <c r="CL197" s="219"/>
      <c r="CM197" s="219"/>
      <c r="CN197" s="219"/>
      <c r="CO197" s="219"/>
      <c r="CP197" s="219"/>
      <c r="CQ197" s="219"/>
      <c r="CR197" s="219"/>
      <c r="CS197" s="219"/>
      <c r="CT197" s="219"/>
      <c r="CU197" s="219"/>
      <c r="CV197" s="219"/>
      <c r="CW197" s="219"/>
      <c r="CX197" s="219"/>
      <c r="CY197" s="219"/>
      <c r="CZ197" s="219"/>
      <c r="DA197" s="219"/>
      <c r="DB197" s="219"/>
      <c r="DC197" s="219"/>
      <c r="DD197" s="219"/>
      <c r="DE197" s="219"/>
      <c r="DF197" s="219"/>
      <c r="DG197" s="219"/>
      <c r="DH197" s="219"/>
      <c r="DI197" s="219"/>
      <c r="DJ197" s="219"/>
      <c r="DK197" s="219"/>
      <c r="DL197" s="219"/>
      <c r="DM197" s="219"/>
      <c r="DN197" s="219"/>
      <c r="DO197" s="219"/>
      <c r="DP197" s="219"/>
      <c r="DQ197" s="219"/>
      <c r="DR197" s="219"/>
      <c r="DS197" s="219"/>
      <c r="DT197" s="219"/>
      <c r="DU197" s="219"/>
      <c r="DV197" s="219"/>
      <c r="DW197" s="219"/>
      <c r="DX197" s="219"/>
      <c r="DY197" s="219"/>
      <c r="DZ197" s="219"/>
      <c r="EA197" s="219"/>
      <c r="EB197" s="219"/>
      <c r="EC197" s="219"/>
      <c r="ED197" s="219"/>
      <c r="EE197" s="219"/>
      <c r="EF197" s="219"/>
      <c r="EG197" s="219"/>
      <c r="EH197" s="219"/>
      <c r="EI197" s="219"/>
      <c r="EJ197" s="219"/>
      <c r="EK197" s="219"/>
      <c r="EL197" s="219"/>
      <c r="EM197" s="219"/>
      <c r="EN197" s="219"/>
      <c r="EO197" s="219"/>
      <c r="EP197" s="219"/>
      <c r="EQ197" s="219"/>
      <c r="ER197" s="219"/>
      <c r="ES197" s="219"/>
      <c r="ET197" s="219"/>
      <c r="EU197" s="219"/>
      <c r="EV197" s="219"/>
      <c r="EW197" s="219"/>
      <c r="EX197" s="219"/>
      <c r="EY197" s="219"/>
      <c r="EZ197" s="219"/>
      <c r="FA197" s="219"/>
      <c r="FB197" s="219"/>
      <c r="FC197" s="219"/>
      <c r="FD197" s="219"/>
      <c r="FE197" s="219"/>
      <c r="FF197" s="219"/>
      <c r="FG197" s="219"/>
      <c r="FH197" s="219"/>
      <c r="FI197" s="219"/>
      <c r="FJ197" s="219"/>
      <c r="FK197" s="219"/>
      <c r="FL197" s="219"/>
      <c r="FM197" s="219"/>
      <c r="FN197" s="219"/>
      <c r="FO197" s="219"/>
      <c r="FP197" s="219"/>
      <c r="FQ197" s="219"/>
      <c r="FR197" s="219"/>
      <c r="FS197" s="219"/>
      <c r="FT197" s="219"/>
      <c r="FU197" s="219"/>
      <c r="FV197" s="219"/>
      <c r="FW197" s="219"/>
      <c r="FX197" s="219"/>
      <c r="FY197" s="219"/>
      <c r="FZ197" s="219"/>
      <c r="GA197" s="219"/>
      <c r="GB197" s="219"/>
      <c r="GC197" s="219"/>
      <c r="GD197" s="219"/>
      <c r="GE197" s="219"/>
      <c r="GF197" s="219"/>
      <c r="GG197" s="219"/>
      <c r="GH197" s="219"/>
      <c r="GI197" s="219"/>
      <c r="GJ197" s="219"/>
      <c r="GK197" s="219"/>
      <c r="GL197" s="219"/>
      <c r="GM197" s="219"/>
      <c r="GN197" s="219"/>
      <c r="GO197" s="219"/>
      <c r="GP197" s="219"/>
      <c r="GQ197" s="219"/>
      <c r="GR197" s="219"/>
      <c r="GS197" s="219"/>
      <c r="GT197" s="219"/>
      <c r="GU197" s="219"/>
      <c r="GV197" s="219"/>
      <c r="GW197" s="219"/>
      <c r="GX197" s="219"/>
      <c r="GY197" s="219"/>
      <c r="GZ197" s="219"/>
      <c r="HA197" s="219"/>
      <c r="HB197" s="219"/>
      <c r="HC197" s="219"/>
      <c r="HD197" s="219"/>
      <c r="HE197" s="219"/>
      <c r="HF197" s="219"/>
      <c r="HG197" s="219"/>
      <c r="HH197" s="219"/>
      <c r="HI197" s="219"/>
      <c r="HJ197" s="219"/>
      <c r="HK197" s="219"/>
      <c r="HL197" s="219"/>
      <c r="HM197" s="219"/>
      <c r="HN197" s="219"/>
      <c r="HO197" s="219"/>
      <c r="HP197" s="219"/>
      <c r="HQ197" s="219"/>
      <c r="HR197" s="219"/>
      <c r="HS197" s="219"/>
      <c r="HT197" s="219"/>
      <c r="HU197" s="219"/>
      <c r="HV197" s="219"/>
      <c r="HW197" s="219"/>
      <c r="HX197" s="219"/>
      <c r="HY197" s="219"/>
      <c r="HZ197" s="219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  <c r="IW197" s="4"/>
      <c r="IX197" s="4"/>
      <c r="IY197" s="4"/>
      <c r="IZ197" s="4"/>
      <c r="JA197" s="4"/>
      <c r="JB197" s="4"/>
      <c r="JC197" s="4"/>
      <c r="JD197" s="4"/>
      <c r="JE197" s="4"/>
    </row>
    <row r="198" spans="1:265" s="78" customFormat="1">
      <c r="A198" s="76"/>
      <c r="B198" s="76"/>
      <c r="C198" s="76"/>
      <c r="D198" s="76"/>
      <c r="E198" s="76"/>
      <c r="F198" s="76"/>
      <c r="H198" s="79"/>
      <c r="I198" s="66"/>
      <c r="J198" s="80"/>
      <c r="K198" s="82"/>
      <c r="L198" s="82"/>
      <c r="M198" s="66"/>
      <c r="N198" s="82"/>
      <c r="O198" s="82"/>
      <c r="P198" s="104"/>
      <c r="Q198" s="104"/>
      <c r="R198" s="104"/>
      <c r="S198" s="82"/>
      <c r="T198" s="82"/>
      <c r="U198" s="82"/>
      <c r="V198" s="66"/>
      <c r="W198" s="82"/>
      <c r="X198" s="82"/>
      <c r="Y198" s="183"/>
      <c r="Z198" s="82"/>
      <c r="AA198" s="181"/>
      <c r="AB198" s="82"/>
      <c r="AC198" s="82"/>
      <c r="AD198" s="82"/>
      <c r="AE198" s="82"/>
      <c r="AF198" s="82"/>
      <c r="AG198" s="83"/>
      <c r="AH198" s="83"/>
      <c r="AI198" s="219"/>
      <c r="AJ198" s="219"/>
      <c r="AK198" s="219"/>
      <c r="AL198" s="66"/>
      <c r="AM198" s="219"/>
      <c r="AN198" s="219"/>
      <c r="AO198" s="219"/>
      <c r="AP198" s="219"/>
      <c r="AQ198" s="219"/>
      <c r="AR198" s="219"/>
      <c r="AS198" s="219"/>
      <c r="AT198" s="219"/>
      <c r="AU198" s="219"/>
      <c r="AV198" s="219"/>
      <c r="AW198" s="219"/>
      <c r="AX198" s="219"/>
      <c r="AY198" s="219"/>
      <c r="AZ198" s="219"/>
      <c r="BA198" s="219"/>
      <c r="BB198" s="219"/>
      <c r="BC198" s="219"/>
      <c r="BD198" s="219"/>
      <c r="BE198" s="219"/>
      <c r="BF198" s="219"/>
      <c r="BG198" s="219"/>
      <c r="BH198" s="219"/>
      <c r="BI198" s="219"/>
      <c r="BJ198" s="219"/>
      <c r="BK198" s="219"/>
      <c r="BL198" s="219"/>
      <c r="BM198" s="219"/>
      <c r="BN198" s="219"/>
      <c r="BO198" s="219"/>
      <c r="BP198" s="219"/>
      <c r="BQ198" s="219"/>
      <c r="BR198" s="219"/>
      <c r="BS198" s="219"/>
      <c r="BT198" s="219"/>
      <c r="BU198" s="219"/>
      <c r="BV198" s="219"/>
      <c r="BW198" s="219"/>
      <c r="BX198" s="219"/>
      <c r="BY198" s="219"/>
      <c r="BZ198" s="219"/>
      <c r="CA198" s="219"/>
      <c r="CB198" s="219"/>
      <c r="CC198" s="219"/>
      <c r="CD198" s="219"/>
      <c r="CE198" s="219"/>
      <c r="CF198" s="219"/>
      <c r="CG198" s="219"/>
      <c r="CH198" s="219"/>
      <c r="CI198" s="219"/>
      <c r="CJ198" s="219"/>
      <c r="CK198" s="219"/>
      <c r="CL198" s="219"/>
      <c r="CM198" s="219"/>
      <c r="CN198" s="219"/>
      <c r="CO198" s="219"/>
      <c r="CP198" s="219"/>
      <c r="CQ198" s="219"/>
      <c r="CR198" s="219"/>
      <c r="CS198" s="219"/>
      <c r="CT198" s="219"/>
      <c r="CU198" s="219"/>
      <c r="CV198" s="219"/>
      <c r="CW198" s="219"/>
      <c r="CX198" s="219"/>
      <c r="CY198" s="219"/>
      <c r="CZ198" s="219"/>
      <c r="DA198" s="219"/>
      <c r="DB198" s="219"/>
      <c r="DC198" s="219"/>
      <c r="DD198" s="219"/>
      <c r="DE198" s="219"/>
      <c r="DF198" s="219"/>
      <c r="DG198" s="219"/>
      <c r="DH198" s="219"/>
      <c r="DI198" s="219"/>
      <c r="DJ198" s="219"/>
      <c r="DK198" s="219"/>
      <c r="DL198" s="219"/>
      <c r="DM198" s="219"/>
      <c r="DN198" s="219"/>
      <c r="DO198" s="219"/>
      <c r="DP198" s="219"/>
      <c r="DQ198" s="219"/>
      <c r="DR198" s="219"/>
      <c r="DS198" s="219"/>
      <c r="DT198" s="219"/>
      <c r="DU198" s="219"/>
      <c r="DV198" s="219"/>
      <c r="DW198" s="219"/>
      <c r="DX198" s="219"/>
      <c r="DY198" s="219"/>
      <c r="DZ198" s="219"/>
      <c r="EA198" s="219"/>
      <c r="EB198" s="219"/>
      <c r="EC198" s="219"/>
      <c r="ED198" s="219"/>
      <c r="EE198" s="219"/>
      <c r="EF198" s="219"/>
      <c r="EG198" s="219"/>
      <c r="EH198" s="219"/>
      <c r="EI198" s="219"/>
      <c r="EJ198" s="219"/>
      <c r="EK198" s="219"/>
      <c r="EL198" s="219"/>
      <c r="EM198" s="219"/>
      <c r="EN198" s="219"/>
      <c r="EO198" s="219"/>
      <c r="EP198" s="219"/>
      <c r="EQ198" s="219"/>
      <c r="ER198" s="219"/>
      <c r="ES198" s="219"/>
      <c r="ET198" s="219"/>
      <c r="EU198" s="219"/>
      <c r="EV198" s="219"/>
      <c r="EW198" s="219"/>
      <c r="EX198" s="219"/>
      <c r="EY198" s="219"/>
      <c r="EZ198" s="219"/>
      <c r="FA198" s="219"/>
      <c r="FB198" s="219"/>
      <c r="FC198" s="219"/>
      <c r="FD198" s="219"/>
      <c r="FE198" s="219"/>
      <c r="FF198" s="219"/>
      <c r="FG198" s="219"/>
      <c r="FH198" s="219"/>
      <c r="FI198" s="219"/>
      <c r="FJ198" s="219"/>
      <c r="FK198" s="219"/>
      <c r="FL198" s="219"/>
      <c r="FM198" s="219"/>
      <c r="FN198" s="219"/>
      <c r="FO198" s="219"/>
      <c r="FP198" s="219"/>
      <c r="FQ198" s="219"/>
      <c r="FR198" s="219"/>
      <c r="FS198" s="219"/>
      <c r="FT198" s="219"/>
      <c r="FU198" s="219"/>
      <c r="FV198" s="219"/>
      <c r="FW198" s="219"/>
      <c r="FX198" s="219"/>
      <c r="FY198" s="219"/>
      <c r="FZ198" s="219"/>
      <c r="GA198" s="219"/>
      <c r="GB198" s="219"/>
      <c r="GC198" s="219"/>
      <c r="GD198" s="219"/>
      <c r="GE198" s="219"/>
      <c r="GF198" s="219"/>
      <c r="GG198" s="219"/>
      <c r="GH198" s="219"/>
      <c r="GI198" s="219"/>
      <c r="GJ198" s="219"/>
      <c r="GK198" s="219"/>
      <c r="GL198" s="219"/>
      <c r="GM198" s="219"/>
      <c r="GN198" s="219"/>
      <c r="GO198" s="219"/>
      <c r="GP198" s="219"/>
      <c r="GQ198" s="219"/>
      <c r="GR198" s="219"/>
      <c r="GS198" s="219"/>
      <c r="GT198" s="219"/>
      <c r="GU198" s="219"/>
      <c r="GV198" s="219"/>
      <c r="GW198" s="219"/>
      <c r="GX198" s="219"/>
      <c r="GY198" s="219"/>
      <c r="GZ198" s="219"/>
      <c r="HA198" s="219"/>
      <c r="HB198" s="219"/>
      <c r="HC198" s="219"/>
      <c r="HD198" s="219"/>
      <c r="HE198" s="219"/>
      <c r="HF198" s="219"/>
      <c r="HG198" s="219"/>
      <c r="HH198" s="219"/>
      <c r="HI198" s="219"/>
      <c r="HJ198" s="219"/>
      <c r="HK198" s="219"/>
      <c r="HL198" s="219"/>
      <c r="HM198" s="219"/>
      <c r="HN198" s="219"/>
      <c r="HO198" s="219"/>
      <c r="HP198" s="219"/>
      <c r="HQ198" s="219"/>
      <c r="HR198" s="219"/>
      <c r="HS198" s="219"/>
      <c r="HT198" s="219"/>
      <c r="HU198" s="219"/>
      <c r="HV198" s="219"/>
      <c r="HW198" s="219"/>
      <c r="HX198" s="219"/>
      <c r="HY198" s="219"/>
      <c r="HZ198" s="219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  <c r="IW198" s="4"/>
      <c r="IX198" s="4"/>
      <c r="IY198" s="4"/>
      <c r="IZ198" s="4"/>
      <c r="JA198" s="4"/>
      <c r="JB198" s="4"/>
      <c r="JC198" s="4"/>
      <c r="JD198" s="4"/>
      <c r="JE198" s="4"/>
    </row>
    <row r="199" spans="1:265" s="78" customFormat="1">
      <c r="A199" s="76"/>
      <c r="B199" s="76"/>
      <c r="C199" s="76"/>
      <c r="D199" s="76"/>
      <c r="E199" s="76"/>
      <c r="F199" s="76"/>
      <c r="H199" s="79"/>
      <c r="I199" s="66"/>
      <c r="J199" s="80"/>
      <c r="K199" s="82"/>
      <c r="L199" s="82"/>
      <c r="M199" s="66"/>
      <c r="N199" s="82"/>
      <c r="O199" s="82"/>
      <c r="P199" s="104"/>
      <c r="Q199" s="104"/>
      <c r="R199" s="104"/>
      <c r="S199" s="82"/>
      <c r="T199" s="82"/>
      <c r="U199" s="82"/>
      <c r="V199" s="66"/>
      <c r="W199" s="82"/>
      <c r="X199" s="82"/>
      <c r="Y199" s="183"/>
      <c r="Z199" s="82"/>
      <c r="AA199" s="181"/>
      <c r="AB199" s="82"/>
      <c r="AC199" s="82"/>
      <c r="AD199" s="82"/>
      <c r="AE199" s="82"/>
      <c r="AF199" s="82"/>
      <c r="AG199" s="83"/>
      <c r="AH199" s="83"/>
      <c r="AI199" s="219"/>
      <c r="AJ199" s="219"/>
      <c r="AK199" s="219"/>
      <c r="AL199" s="66"/>
      <c r="AM199" s="219"/>
      <c r="AN199" s="219"/>
      <c r="AO199" s="219"/>
      <c r="AP199" s="219"/>
      <c r="AQ199" s="219"/>
      <c r="AR199" s="219"/>
      <c r="AS199" s="219"/>
      <c r="AT199" s="219"/>
      <c r="AU199" s="219"/>
      <c r="AV199" s="219"/>
      <c r="AW199" s="219"/>
      <c r="AX199" s="219"/>
      <c r="AY199" s="219"/>
      <c r="AZ199" s="219"/>
      <c r="BA199" s="219"/>
      <c r="BB199" s="219"/>
      <c r="BC199" s="219"/>
      <c r="BD199" s="219"/>
      <c r="BE199" s="219"/>
      <c r="BF199" s="219"/>
      <c r="BG199" s="219"/>
      <c r="BH199" s="219"/>
      <c r="BI199" s="219"/>
      <c r="BJ199" s="219"/>
      <c r="BK199" s="219"/>
      <c r="BL199" s="219"/>
      <c r="BM199" s="219"/>
      <c r="BN199" s="219"/>
      <c r="BO199" s="219"/>
      <c r="BP199" s="219"/>
      <c r="BQ199" s="219"/>
      <c r="BR199" s="219"/>
      <c r="BS199" s="219"/>
      <c r="BT199" s="219"/>
      <c r="BU199" s="219"/>
      <c r="BV199" s="219"/>
      <c r="BW199" s="219"/>
      <c r="BX199" s="219"/>
      <c r="BY199" s="219"/>
      <c r="BZ199" s="219"/>
      <c r="CA199" s="219"/>
      <c r="CB199" s="219"/>
      <c r="CC199" s="219"/>
      <c r="CD199" s="219"/>
      <c r="CE199" s="219"/>
      <c r="CF199" s="219"/>
      <c r="CG199" s="219"/>
      <c r="CH199" s="219"/>
      <c r="CI199" s="219"/>
      <c r="CJ199" s="219"/>
      <c r="CK199" s="219"/>
      <c r="CL199" s="219"/>
      <c r="CM199" s="219"/>
      <c r="CN199" s="219"/>
      <c r="CO199" s="219"/>
      <c r="CP199" s="219"/>
      <c r="CQ199" s="219"/>
      <c r="CR199" s="219"/>
      <c r="CS199" s="219"/>
      <c r="CT199" s="219"/>
      <c r="CU199" s="219"/>
      <c r="CV199" s="219"/>
      <c r="CW199" s="219"/>
      <c r="CX199" s="219"/>
      <c r="CY199" s="219"/>
      <c r="CZ199" s="219"/>
      <c r="DA199" s="219"/>
      <c r="DB199" s="219"/>
      <c r="DC199" s="219"/>
      <c r="DD199" s="219"/>
      <c r="DE199" s="219"/>
      <c r="DF199" s="219"/>
      <c r="DG199" s="219"/>
      <c r="DH199" s="219"/>
      <c r="DI199" s="219"/>
      <c r="DJ199" s="219"/>
      <c r="DK199" s="219"/>
      <c r="DL199" s="219"/>
      <c r="DM199" s="219"/>
      <c r="DN199" s="219"/>
      <c r="DO199" s="219"/>
      <c r="DP199" s="219"/>
      <c r="DQ199" s="219"/>
      <c r="DR199" s="219"/>
      <c r="DS199" s="219"/>
      <c r="DT199" s="219"/>
      <c r="DU199" s="219"/>
      <c r="DV199" s="219"/>
      <c r="DW199" s="219"/>
      <c r="DX199" s="219"/>
      <c r="DY199" s="219"/>
      <c r="DZ199" s="219"/>
      <c r="EA199" s="219"/>
      <c r="EB199" s="219"/>
      <c r="EC199" s="219"/>
      <c r="ED199" s="219"/>
      <c r="EE199" s="219"/>
      <c r="EF199" s="219"/>
      <c r="EG199" s="219"/>
      <c r="EH199" s="219"/>
      <c r="EI199" s="219"/>
      <c r="EJ199" s="219"/>
      <c r="EK199" s="219"/>
      <c r="EL199" s="219"/>
      <c r="EM199" s="219"/>
      <c r="EN199" s="219"/>
      <c r="EO199" s="219"/>
      <c r="EP199" s="219"/>
      <c r="EQ199" s="219"/>
      <c r="ER199" s="219"/>
      <c r="ES199" s="219"/>
      <c r="ET199" s="219"/>
      <c r="EU199" s="219"/>
      <c r="EV199" s="219"/>
      <c r="EW199" s="219"/>
      <c r="EX199" s="219"/>
      <c r="EY199" s="219"/>
      <c r="EZ199" s="219"/>
      <c r="FA199" s="219"/>
      <c r="FB199" s="219"/>
      <c r="FC199" s="219"/>
      <c r="FD199" s="219"/>
      <c r="FE199" s="219"/>
      <c r="FF199" s="219"/>
      <c r="FG199" s="219"/>
      <c r="FH199" s="219"/>
      <c r="FI199" s="219"/>
      <c r="FJ199" s="219"/>
      <c r="FK199" s="219"/>
      <c r="FL199" s="219"/>
      <c r="FM199" s="219"/>
      <c r="FN199" s="219"/>
      <c r="FO199" s="219"/>
      <c r="FP199" s="219"/>
      <c r="FQ199" s="219"/>
      <c r="FR199" s="219"/>
      <c r="FS199" s="219"/>
      <c r="FT199" s="219"/>
      <c r="FU199" s="219"/>
      <c r="FV199" s="219"/>
      <c r="FW199" s="219"/>
      <c r="FX199" s="219"/>
      <c r="FY199" s="219"/>
      <c r="FZ199" s="219"/>
      <c r="GA199" s="219"/>
      <c r="GB199" s="219"/>
      <c r="GC199" s="219"/>
      <c r="GD199" s="219"/>
      <c r="GE199" s="219"/>
      <c r="GF199" s="219"/>
      <c r="GG199" s="219"/>
      <c r="GH199" s="219"/>
      <c r="GI199" s="219"/>
      <c r="GJ199" s="219"/>
      <c r="GK199" s="219"/>
      <c r="GL199" s="219"/>
      <c r="GM199" s="219"/>
      <c r="GN199" s="219"/>
      <c r="GO199" s="219"/>
      <c r="GP199" s="219"/>
      <c r="GQ199" s="219"/>
      <c r="GR199" s="219"/>
      <c r="GS199" s="219"/>
      <c r="GT199" s="219"/>
      <c r="GU199" s="219"/>
      <c r="GV199" s="219"/>
      <c r="GW199" s="219"/>
      <c r="GX199" s="219"/>
      <c r="GY199" s="219"/>
      <c r="GZ199" s="219"/>
      <c r="HA199" s="219"/>
      <c r="HB199" s="219"/>
      <c r="HC199" s="219"/>
      <c r="HD199" s="219"/>
      <c r="HE199" s="219"/>
      <c r="HF199" s="219"/>
      <c r="HG199" s="219"/>
      <c r="HH199" s="219"/>
      <c r="HI199" s="219"/>
      <c r="HJ199" s="219"/>
      <c r="HK199" s="219"/>
      <c r="HL199" s="219"/>
      <c r="HM199" s="219"/>
      <c r="HN199" s="219"/>
      <c r="HO199" s="219"/>
      <c r="HP199" s="219"/>
      <c r="HQ199" s="219"/>
      <c r="HR199" s="219"/>
      <c r="HS199" s="219"/>
      <c r="HT199" s="219"/>
      <c r="HU199" s="219"/>
      <c r="HV199" s="219"/>
      <c r="HW199" s="219"/>
      <c r="HX199" s="219"/>
      <c r="HY199" s="219"/>
      <c r="HZ199" s="219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  <c r="IW199" s="4"/>
      <c r="IX199" s="4"/>
      <c r="IY199" s="4"/>
      <c r="IZ199" s="4"/>
      <c r="JA199" s="4"/>
      <c r="JB199" s="4"/>
      <c r="JC199" s="4"/>
      <c r="JD199" s="4"/>
      <c r="JE199" s="4"/>
    </row>
    <row r="200" spans="1:265" s="78" customFormat="1">
      <c r="A200" s="76"/>
      <c r="B200" s="76"/>
      <c r="C200" s="76"/>
      <c r="D200" s="76"/>
      <c r="E200" s="76"/>
      <c r="F200" s="76"/>
      <c r="H200" s="79"/>
      <c r="I200" s="66"/>
      <c r="J200" s="80"/>
      <c r="K200" s="82"/>
      <c r="L200" s="82"/>
      <c r="M200" s="66"/>
      <c r="N200" s="82"/>
      <c r="O200" s="82"/>
      <c r="P200" s="104"/>
      <c r="Q200" s="104"/>
      <c r="R200" s="104"/>
      <c r="S200" s="82"/>
      <c r="T200" s="82"/>
      <c r="U200" s="82"/>
      <c r="V200" s="66"/>
      <c r="W200" s="82"/>
      <c r="X200" s="82"/>
      <c r="Y200" s="183"/>
      <c r="Z200" s="82"/>
      <c r="AA200" s="181"/>
      <c r="AB200" s="82"/>
      <c r="AC200" s="82"/>
      <c r="AD200" s="82"/>
      <c r="AE200" s="82"/>
      <c r="AF200" s="82"/>
      <c r="AG200" s="83"/>
      <c r="AH200" s="83"/>
      <c r="AI200" s="219"/>
      <c r="AJ200" s="219"/>
      <c r="AK200" s="219"/>
      <c r="AL200" s="66"/>
      <c r="AM200" s="219"/>
      <c r="AN200" s="219"/>
      <c r="AO200" s="219"/>
      <c r="AP200" s="219"/>
      <c r="AQ200" s="219"/>
      <c r="AR200" s="219"/>
      <c r="AS200" s="219"/>
      <c r="AT200" s="219"/>
      <c r="AU200" s="219"/>
      <c r="AV200" s="219"/>
      <c r="AW200" s="219"/>
      <c r="AX200" s="219"/>
      <c r="AY200" s="219"/>
      <c r="AZ200" s="219"/>
      <c r="BA200" s="219"/>
      <c r="BB200" s="219"/>
      <c r="BC200" s="219"/>
      <c r="BD200" s="219"/>
      <c r="BE200" s="219"/>
      <c r="BF200" s="219"/>
      <c r="BG200" s="219"/>
      <c r="BH200" s="219"/>
      <c r="BI200" s="219"/>
      <c r="BJ200" s="219"/>
      <c r="BK200" s="219"/>
      <c r="BL200" s="219"/>
      <c r="BM200" s="219"/>
      <c r="BN200" s="219"/>
      <c r="BO200" s="219"/>
      <c r="BP200" s="219"/>
      <c r="BQ200" s="219"/>
      <c r="BR200" s="219"/>
      <c r="BS200" s="219"/>
      <c r="BT200" s="219"/>
      <c r="BU200" s="219"/>
      <c r="BV200" s="219"/>
      <c r="BW200" s="219"/>
      <c r="BX200" s="219"/>
      <c r="BY200" s="219"/>
      <c r="BZ200" s="219"/>
      <c r="CA200" s="219"/>
      <c r="CB200" s="219"/>
      <c r="CC200" s="219"/>
      <c r="CD200" s="219"/>
      <c r="CE200" s="219"/>
      <c r="CF200" s="219"/>
      <c r="CG200" s="219"/>
      <c r="CH200" s="219"/>
      <c r="CI200" s="219"/>
      <c r="CJ200" s="219"/>
      <c r="CK200" s="219"/>
      <c r="CL200" s="219"/>
      <c r="CM200" s="219"/>
      <c r="CN200" s="219"/>
      <c r="CO200" s="219"/>
      <c r="CP200" s="219"/>
      <c r="CQ200" s="219"/>
      <c r="CR200" s="219"/>
      <c r="CS200" s="219"/>
      <c r="CT200" s="219"/>
      <c r="CU200" s="219"/>
      <c r="CV200" s="219"/>
      <c r="CW200" s="219"/>
      <c r="CX200" s="219"/>
      <c r="CY200" s="219"/>
      <c r="CZ200" s="219"/>
      <c r="DA200" s="219"/>
      <c r="DB200" s="219"/>
      <c r="DC200" s="219"/>
      <c r="DD200" s="219"/>
      <c r="DE200" s="219"/>
      <c r="DF200" s="219"/>
      <c r="DG200" s="219"/>
      <c r="DH200" s="219"/>
      <c r="DI200" s="219"/>
      <c r="DJ200" s="219"/>
      <c r="DK200" s="219"/>
      <c r="DL200" s="219"/>
      <c r="DM200" s="219"/>
      <c r="DN200" s="219"/>
      <c r="DO200" s="219"/>
      <c r="DP200" s="219"/>
      <c r="DQ200" s="219"/>
      <c r="DR200" s="219"/>
      <c r="DS200" s="219"/>
      <c r="DT200" s="219"/>
      <c r="DU200" s="219"/>
      <c r="DV200" s="219"/>
      <c r="DW200" s="219"/>
      <c r="DX200" s="219"/>
      <c r="DY200" s="219"/>
      <c r="DZ200" s="219"/>
      <c r="EA200" s="219"/>
      <c r="EB200" s="219"/>
      <c r="EC200" s="219"/>
      <c r="ED200" s="219"/>
      <c r="EE200" s="219"/>
      <c r="EF200" s="219"/>
      <c r="EG200" s="219"/>
      <c r="EH200" s="219"/>
      <c r="EI200" s="219"/>
      <c r="EJ200" s="219"/>
      <c r="EK200" s="219"/>
      <c r="EL200" s="219"/>
      <c r="EM200" s="219"/>
      <c r="EN200" s="219"/>
      <c r="EO200" s="219"/>
      <c r="EP200" s="219"/>
      <c r="EQ200" s="219"/>
      <c r="ER200" s="219"/>
      <c r="ES200" s="219"/>
      <c r="ET200" s="219"/>
      <c r="EU200" s="219"/>
      <c r="EV200" s="219"/>
      <c r="EW200" s="219"/>
      <c r="EX200" s="219"/>
      <c r="EY200" s="219"/>
      <c r="EZ200" s="219"/>
      <c r="FA200" s="219"/>
      <c r="FB200" s="219"/>
      <c r="FC200" s="219"/>
      <c r="FD200" s="219"/>
      <c r="FE200" s="219"/>
      <c r="FF200" s="219"/>
      <c r="FG200" s="219"/>
      <c r="FH200" s="219"/>
      <c r="FI200" s="219"/>
      <c r="FJ200" s="219"/>
      <c r="FK200" s="219"/>
      <c r="FL200" s="219"/>
      <c r="FM200" s="219"/>
      <c r="FN200" s="219"/>
      <c r="FO200" s="219"/>
      <c r="FP200" s="219"/>
      <c r="FQ200" s="219"/>
      <c r="FR200" s="219"/>
      <c r="FS200" s="219"/>
      <c r="FT200" s="219"/>
      <c r="FU200" s="219"/>
      <c r="FV200" s="219"/>
      <c r="FW200" s="219"/>
      <c r="FX200" s="219"/>
      <c r="FY200" s="219"/>
      <c r="FZ200" s="219"/>
      <c r="GA200" s="219"/>
      <c r="GB200" s="219"/>
      <c r="GC200" s="219"/>
      <c r="GD200" s="219"/>
      <c r="GE200" s="219"/>
      <c r="GF200" s="219"/>
      <c r="GG200" s="219"/>
      <c r="GH200" s="219"/>
      <c r="GI200" s="219"/>
      <c r="GJ200" s="219"/>
      <c r="GK200" s="219"/>
      <c r="GL200" s="219"/>
      <c r="GM200" s="219"/>
      <c r="GN200" s="219"/>
      <c r="GO200" s="219"/>
      <c r="GP200" s="219"/>
      <c r="GQ200" s="219"/>
      <c r="GR200" s="219"/>
      <c r="GS200" s="219"/>
      <c r="GT200" s="219"/>
      <c r="GU200" s="219"/>
      <c r="GV200" s="219"/>
      <c r="GW200" s="219"/>
      <c r="GX200" s="219"/>
      <c r="GY200" s="219"/>
      <c r="GZ200" s="219"/>
      <c r="HA200" s="219"/>
      <c r="HB200" s="219"/>
      <c r="HC200" s="219"/>
      <c r="HD200" s="219"/>
      <c r="HE200" s="219"/>
      <c r="HF200" s="219"/>
      <c r="HG200" s="219"/>
      <c r="HH200" s="219"/>
      <c r="HI200" s="219"/>
      <c r="HJ200" s="219"/>
      <c r="HK200" s="219"/>
      <c r="HL200" s="219"/>
      <c r="HM200" s="219"/>
      <c r="HN200" s="219"/>
      <c r="HO200" s="219"/>
      <c r="HP200" s="219"/>
      <c r="HQ200" s="219"/>
      <c r="HR200" s="219"/>
      <c r="HS200" s="219"/>
      <c r="HT200" s="219"/>
      <c r="HU200" s="219"/>
      <c r="HV200" s="219"/>
      <c r="HW200" s="219"/>
      <c r="HX200" s="219"/>
      <c r="HY200" s="219"/>
      <c r="HZ200" s="219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  <c r="IW200" s="4"/>
      <c r="IX200" s="4"/>
      <c r="IY200" s="4"/>
      <c r="IZ200" s="4"/>
      <c r="JA200" s="4"/>
      <c r="JB200" s="4"/>
      <c r="JC200" s="4"/>
      <c r="JD200" s="4"/>
      <c r="JE200" s="4"/>
    </row>
    <row r="201" spans="1:265" s="78" customFormat="1">
      <c r="A201" s="76"/>
      <c r="B201" s="76"/>
      <c r="C201" s="76"/>
      <c r="D201" s="76"/>
      <c r="E201" s="76"/>
      <c r="F201" s="76"/>
      <c r="H201" s="79"/>
      <c r="I201" s="66"/>
      <c r="J201" s="80"/>
      <c r="K201" s="82"/>
      <c r="L201" s="82"/>
      <c r="M201" s="66"/>
      <c r="N201" s="82"/>
      <c r="O201" s="82"/>
      <c r="P201" s="104"/>
      <c r="Q201" s="104"/>
      <c r="R201" s="104"/>
      <c r="S201" s="82"/>
      <c r="T201" s="82"/>
      <c r="U201" s="82"/>
      <c r="V201" s="66"/>
      <c r="W201" s="82"/>
      <c r="X201" s="82"/>
      <c r="Y201" s="183"/>
      <c r="Z201" s="82"/>
      <c r="AA201" s="181"/>
      <c r="AB201" s="82"/>
      <c r="AC201" s="82"/>
      <c r="AD201" s="82"/>
      <c r="AE201" s="82"/>
      <c r="AF201" s="82"/>
      <c r="AG201" s="83"/>
      <c r="AH201" s="83"/>
      <c r="AI201" s="219"/>
      <c r="AJ201" s="219"/>
      <c r="AK201" s="219"/>
      <c r="AL201" s="66"/>
      <c r="AM201" s="219"/>
      <c r="AN201" s="219"/>
      <c r="AO201" s="219"/>
      <c r="AP201" s="219"/>
      <c r="AQ201" s="219"/>
      <c r="AR201" s="219"/>
      <c r="AS201" s="219"/>
      <c r="AT201" s="219"/>
      <c r="AU201" s="219"/>
      <c r="AV201" s="219"/>
      <c r="AW201" s="219"/>
      <c r="AX201" s="219"/>
      <c r="AY201" s="219"/>
      <c r="AZ201" s="219"/>
      <c r="BA201" s="219"/>
      <c r="BB201" s="219"/>
      <c r="BC201" s="219"/>
      <c r="BD201" s="219"/>
      <c r="BE201" s="219"/>
      <c r="BF201" s="219"/>
      <c r="BG201" s="219"/>
      <c r="BH201" s="219"/>
      <c r="BI201" s="219"/>
      <c r="BJ201" s="219"/>
      <c r="BK201" s="219"/>
      <c r="BL201" s="219"/>
      <c r="BM201" s="219"/>
      <c r="BN201" s="219"/>
      <c r="BO201" s="219"/>
      <c r="BP201" s="219"/>
      <c r="BQ201" s="219"/>
      <c r="BR201" s="219"/>
      <c r="BS201" s="219"/>
      <c r="BT201" s="219"/>
      <c r="BU201" s="219"/>
      <c r="BV201" s="219"/>
      <c r="BW201" s="219"/>
      <c r="BX201" s="219"/>
      <c r="BY201" s="219"/>
      <c r="BZ201" s="219"/>
      <c r="CA201" s="219"/>
      <c r="CB201" s="219"/>
      <c r="CC201" s="219"/>
      <c r="CD201" s="219"/>
      <c r="CE201" s="219"/>
      <c r="CF201" s="219"/>
      <c r="CG201" s="219"/>
      <c r="CH201" s="219"/>
      <c r="CI201" s="219"/>
      <c r="CJ201" s="219"/>
      <c r="CK201" s="219"/>
      <c r="CL201" s="219"/>
      <c r="CM201" s="219"/>
      <c r="CN201" s="219"/>
      <c r="CO201" s="219"/>
      <c r="CP201" s="219"/>
      <c r="CQ201" s="219"/>
      <c r="CR201" s="219"/>
      <c r="CS201" s="219"/>
      <c r="CT201" s="219"/>
      <c r="CU201" s="219"/>
      <c r="CV201" s="219"/>
      <c r="CW201" s="219"/>
      <c r="CX201" s="219"/>
      <c r="CY201" s="219"/>
      <c r="CZ201" s="219"/>
      <c r="DA201" s="219"/>
      <c r="DB201" s="219"/>
      <c r="DC201" s="219"/>
      <c r="DD201" s="219"/>
      <c r="DE201" s="219"/>
      <c r="DF201" s="219"/>
      <c r="DG201" s="219"/>
      <c r="DH201" s="219"/>
      <c r="DI201" s="219"/>
      <c r="DJ201" s="219"/>
      <c r="DK201" s="219"/>
      <c r="DL201" s="219"/>
      <c r="DM201" s="219"/>
      <c r="DN201" s="219"/>
      <c r="DO201" s="219"/>
      <c r="DP201" s="219"/>
      <c r="DQ201" s="219"/>
      <c r="DR201" s="219"/>
      <c r="DS201" s="219"/>
      <c r="DT201" s="219"/>
      <c r="DU201" s="219"/>
      <c r="DV201" s="219"/>
      <c r="DW201" s="219"/>
      <c r="DX201" s="219"/>
      <c r="DY201" s="219"/>
      <c r="DZ201" s="219"/>
      <c r="EA201" s="219"/>
      <c r="EB201" s="219"/>
      <c r="EC201" s="219"/>
      <c r="ED201" s="219"/>
      <c r="EE201" s="219"/>
      <c r="EF201" s="219"/>
      <c r="EG201" s="219"/>
      <c r="EH201" s="219"/>
      <c r="EI201" s="219"/>
      <c r="EJ201" s="219"/>
      <c r="EK201" s="219"/>
      <c r="EL201" s="219"/>
      <c r="EM201" s="219"/>
      <c r="EN201" s="219"/>
      <c r="EO201" s="219"/>
      <c r="EP201" s="219"/>
      <c r="EQ201" s="219"/>
      <c r="ER201" s="219"/>
      <c r="ES201" s="219"/>
      <c r="ET201" s="219"/>
      <c r="EU201" s="219"/>
      <c r="EV201" s="219"/>
      <c r="EW201" s="219"/>
      <c r="EX201" s="219"/>
      <c r="EY201" s="219"/>
      <c r="EZ201" s="219"/>
      <c r="FA201" s="219"/>
      <c r="FB201" s="219"/>
      <c r="FC201" s="219"/>
      <c r="FD201" s="219"/>
      <c r="FE201" s="219"/>
      <c r="FF201" s="219"/>
      <c r="FG201" s="219"/>
      <c r="FH201" s="219"/>
      <c r="FI201" s="219"/>
      <c r="FJ201" s="219"/>
      <c r="FK201" s="219"/>
      <c r="FL201" s="219"/>
      <c r="FM201" s="219"/>
      <c r="FN201" s="219"/>
      <c r="FO201" s="219"/>
      <c r="FP201" s="219"/>
      <c r="FQ201" s="219"/>
      <c r="FR201" s="219"/>
      <c r="FS201" s="219"/>
      <c r="FT201" s="219"/>
      <c r="FU201" s="219"/>
      <c r="FV201" s="219"/>
      <c r="FW201" s="219"/>
      <c r="FX201" s="219"/>
      <c r="FY201" s="219"/>
      <c r="FZ201" s="219"/>
      <c r="GA201" s="219"/>
      <c r="GB201" s="219"/>
      <c r="GC201" s="219"/>
      <c r="GD201" s="219"/>
      <c r="GE201" s="219"/>
      <c r="GF201" s="219"/>
      <c r="GG201" s="219"/>
      <c r="GH201" s="219"/>
      <c r="GI201" s="219"/>
      <c r="GJ201" s="219"/>
      <c r="GK201" s="219"/>
      <c r="GL201" s="219"/>
      <c r="GM201" s="219"/>
      <c r="GN201" s="219"/>
      <c r="GO201" s="219"/>
      <c r="GP201" s="219"/>
      <c r="GQ201" s="219"/>
      <c r="GR201" s="219"/>
      <c r="GS201" s="219"/>
      <c r="GT201" s="219"/>
      <c r="GU201" s="219"/>
      <c r="GV201" s="219"/>
      <c r="GW201" s="219"/>
      <c r="GX201" s="219"/>
      <c r="GY201" s="219"/>
      <c r="GZ201" s="219"/>
      <c r="HA201" s="219"/>
      <c r="HB201" s="219"/>
      <c r="HC201" s="219"/>
      <c r="HD201" s="219"/>
      <c r="HE201" s="219"/>
      <c r="HF201" s="219"/>
      <c r="HG201" s="219"/>
      <c r="HH201" s="219"/>
      <c r="HI201" s="219"/>
      <c r="HJ201" s="219"/>
      <c r="HK201" s="219"/>
      <c r="HL201" s="219"/>
      <c r="HM201" s="219"/>
      <c r="HN201" s="219"/>
      <c r="HO201" s="219"/>
      <c r="HP201" s="219"/>
      <c r="HQ201" s="219"/>
      <c r="HR201" s="219"/>
      <c r="HS201" s="219"/>
      <c r="HT201" s="219"/>
      <c r="HU201" s="219"/>
      <c r="HV201" s="219"/>
      <c r="HW201" s="219"/>
      <c r="HX201" s="219"/>
      <c r="HY201" s="219"/>
      <c r="HZ201" s="219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  <c r="IS201" s="4"/>
      <c r="IT201" s="4"/>
      <c r="IU201" s="4"/>
      <c r="IV201" s="4"/>
      <c r="IW201" s="4"/>
      <c r="IX201" s="4"/>
      <c r="IY201" s="4"/>
      <c r="IZ201" s="4"/>
      <c r="JA201" s="4"/>
      <c r="JB201" s="4"/>
      <c r="JC201" s="4"/>
      <c r="JD201" s="4"/>
      <c r="JE201" s="4"/>
    </row>
    <row r="202" spans="1:265" s="78" customFormat="1">
      <c r="A202" s="76"/>
      <c r="B202" s="76"/>
      <c r="C202" s="76"/>
      <c r="D202" s="76"/>
      <c r="E202" s="76"/>
      <c r="F202" s="76"/>
      <c r="H202" s="79"/>
      <c r="I202" s="66"/>
      <c r="J202" s="80"/>
      <c r="K202" s="82"/>
      <c r="L202" s="82"/>
      <c r="M202" s="66"/>
      <c r="N202" s="82"/>
      <c r="O202" s="82"/>
      <c r="P202" s="104"/>
      <c r="Q202" s="104"/>
      <c r="R202" s="104"/>
      <c r="S202" s="82"/>
      <c r="T202" s="82"/>
      <c r="U202" s="82"/>
      <c r="V202" s="66"/>
      <c r="W202" s="82"/>
      <c r="X202" s="82"/>
      <c r="Y202" s="183"/>
      <c r="Z202" s="82"/>
      <c r="AA202" s="181"/>
      <c r="AB202" s="82"/>
      <c r="AC202" s="82"/>
      <c r="AD202" s="82"/>
      <c r="AE202" s="82"/>
      <c r="AF202" s="82"/>
      <c r="AG202" s="83"/>
      <c r="AH202" s="83"/>
      <c r="AI202" s="219"/>
      <c r="AJ202" s="219"/>
      <c r="AK202" s="219"/>
      <c r="AL202" s="66"/>
      <c r="AM202" s="219"/>
      <c r="AN202" s="219"/>
      <c r="AO202" s="219"/>
      <c r="AP202" s="219"/>
      <c r="AQ202" s="219"/>
      <c r="AR202" s="219"/>
      <c r="AS202" s="219"/>
      <c r="AT202" s="219"/>
      <c r="AU202" s="219"/>
      <c r="AV202" s="219"/>
      <c r="AW202" s="219"/>
      <c r="AX202" s="219"/>
      <c r="AY202" s="219"/>
      <c r="AZ202" s="219"/>
      <c r="BA202" s="219"/>
      <c r="BB202" s="219"/>
      <c r="BC202" s="219"/>
      <c r="BD202" s="219"/>
      <c r="BE202" s="219"/>
      <c r="BF202" s="219"/>
      <c r="BG202" s="219"/>
      <c r="BH202" s="219"/>
      <c r="BI202" s="219"/>
      <c r="BJ202" s="219"/>
      <c r="BK202" s="219"/>
      <c r="BL202" s="219"/>
      <c r="BM202" s="219"/>
      <c r="BN202" s="219"/>
      <c r="BO202" s="219"/>
      <c r="BP202" s="219"/>
      <c r="BQ202" s="219"/>
      <c r="BR202" s="219"/>
      <c r="BS202" s="219"/>
      <c r="BT202" s="219"/>
      <c r="BU202" s="219"/>
      <c r="BV202" s="219"/>
      <c r="BW202" s="219"/>
      <c r="BX202" s="219"/>
      <c r="BY202" s="219"/>
      <c r="BZ202" s="219"/>
      <c r="CA202" s="219"/>
      <c r="CB202" s="219"/>
      <c r="CC202" s="219"/>
      <c r="CD202" s="219"/>
      <c r="CE202" s="219"/>
      <c r="CF202" s="219"/>
      <c r="CG202" s="219"/>
      <c r="CH202" s="219"/>
      <c r="CI202" s="219"/>
      <c r="CJ202" s="219"/>
      <c r="CK202" s="219"/>
      <c r="CL202" s="219"/>
      <c r="CM202" s="219"/>
      <c r="CN202" s="219"/>
      <c r="CO202" s="219"/>
      <c r="CP202" s="219"/>
      <c r="CQ202" s="219"/>
      <c r="CR202" s="219"/>
      <c r="CS202" s="219"/>
      <c r="CT202" s="219"/>
      <c r="CU202" s="219"/>
      <c r="CV202" s="219"/>
      <c r="CW202" s="219"/>
      <c r="CX202" s="219"/>
      <c r="CY202" s="219"/>
      <c r="CZ202" s="219"/>
      <c r="DA202" s="219"/>
      <c r="DB202" s="219"/>
      <c r="DC202" s="219"/>
      <c r="DD202" s="219"/>
      <c r="DE202" s="219"/>
      <c r="DF202" s="219"/>
      <c r="DG202" s="219"/>
      <c r="DH202" s="219"/>
      <c r="DI202" s="219"/>
      <c r="DJ202" s="219"/>
      <c r="DK202" s="219"/>
      <c r="DL202" s="219"/>
      <c r="DM202" s="219"/>
      <c r="DN202" s="219"/>
      <c r="DO202" s="219"/>
      <c r="DP202" s="219"/>
      <c r="DQ202" s="219"/>
      <c r="DR202" s="219"/>
      <c r="DS202" s="219"/>
      <c r="DT202" s="219"/>
      <c r="DU202" s="219"/>
      <c r="DV202" s="219"/>
      <c r="DW202" s="219"/>
      <c r="DX202" s="219"/>
      <c r="DY202" s="219"/>
      <c r="DZ202" s="219"/>
      <c r="EA202" s="219"/>
      <c r="EB202" s="219"/>
      <c r="EC202" s="219"/>
      <c r="ED202" s="219"/>
      <c r="EE202" s="219"/>
      <c r="EF202" s="219"/>
      <c r="EG202" s="219"/>
      <c r="EH202" s="219"/>
      <c r="EI202" s="219"/>
      <c r="EJ202" s="219"/>
      <c r="EK202" s="219"/>
      <c r="EL202" s="219"/>
      <c r="EM202" s="219"/>
      <c r="EN202" s="219"/>
      <c r="EO202" s="219"/>
      <c r="EP202" s="219"/>
      <c r="EQ202" s="219"/>
      <c r="ER202" s="219"/>
      <c r="ES202" s="219"/>
      <c r="ET202" s="219"/>
      <c r="EU202" s="219"/>
      <c r="EV202" s="219"/>
      <c r="EW202" s="219"/>
      <c r="EX202" s="219"/>
      <c r="EY202" s="219"/>
      <c r="EZ202" s="219"/>
      <c r="FA202" s="219"/>
      <c r="FB202" s="219"/>
      <c r="FC202" s="219"/>
      <c r="FD202" s="219"/>
      <c r="FE202" s="219"/>
      <c r="FF202" s="219"/>
      <c r="FG202" s="219"/>
      <c r="FH202" s="219"/>
      <c r="FI202" s="219"/>
      <c r="FJ202" s="219"/>
      <c r="FK202" s="219"/>
      <c r="FL202" s="219"/>
      <c r="FM202" s="219"/>
      <c r="FN202" s="219"/>
      <c r="FO202" s="219"/>
      <c r="FP202" s="219"/>
      <c r="FQ202" s="219"/>
      <c r="FR202" s="219"/>
      <c r="FS202" s="219"/>
      <c r="FT202" s="219"/>
      <c r="FU202" s="219"/>
      <c r="FV202" s="219"/>
      <c r="FW202" s="219"/>
      <c r="FX202" s="219"/>
      <c r="FY202" s="219"/>
      <c r="FZ202" s="219"/>
      <c r="GA202" s="219"/>
      <c r="GB202" s="219"/>
      <c r="GC202" s="219"/>
      <c r="GD202" s="219"/>
      <c r="GE202" s="219"/>
      <c r="GF202" s="219"/>
      <c r="GG202" s="219"/>
      <c r="GH202" s="219"/>
      <c r="GI202" s="219"/>
      <c r="GJ202" s="219"/>
      <c r="GK202" s="219"/>
      <c r="GL202" s="219"/>
      <c r="GM202" s="219"/>
      <c r="GN202" s="219"/>
      <c r="GO202" s="219"/>
      <c r="GP202" s="219"/>
      <c r="GQ202" s="219"/>
      <c r="GR202" s="219"/>
      <c r="GS202" s="219"/>
      <c r="GT202" s="219"/>
      <c r="GU202" s="219"/>
      <c r="GV202" s="219"/>
      <c r="GW202" s="219"/>
      <c r="GX202" s="219"/>
      <c r="GY202" s="219"/>
      <c r="GZ202" s="219"/>
      <c r="HA202" s="219"/>
      <c r="HB202" s="219"/>
      <c r="HC202" s="219"/>
      <c r="HD202" s="219"/>
      <c r="HE202" s="219"/>
      <c r="HF202" s="219"/>
      <c r="HG202" s="219"/>
      <c r="HH202" s="219"/>
      <c r="HI202" s="219"/>
      <c r="HJ202" s="219"/>
      <c r="HK202" s="219"/>
      <c r="HL202" s="219"/>
      <c r="HM202" s="219"/>
      <c r="HN202" s="219"/>
      <c r="HO202" s="219"/>
      <c r="HP202" s="219"/>
      <c r="HQ202" s="219"/>
      <c r="HR202" s="219"/>
      <c r="HS202" s="219"/>
      <c r="HT202" s="219"/>
      <c r="HU202" s="219"/>
      <c r="HV202" s="219"/>
      <c r="HW202" s="219"/>
      <c r="HX202" s="219"/>
      <c r="HY202" s="219"/>
      <c r="HZ202" s="219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</row>
    <row r="203" spans="1:265" s="78" customFormat="1">
      <c r="A203" s="76"/>
      <c r="B203" s="76"/>
      <c r="C203" s="76"/>
      <c r="D203" s="76"/>
      <c r="E203" s="76"/>
      <c r="F203" s="76"/>
      <c r="H203" s="79"/>
      <c r="I203" s="66"/>
      <c r="J203" s="80"/>
      <c r="K203" s="82"/>
      <c r="L203" s="82"/>
      <c r="M203" s="66"/>
      <c r="N203" s="82"/>
      <c r="O203" s="82"/>
      <c r="P203" s="104"/>
      <c r="Q203" s="104"/>
      <c r="R203" s="104"/>
      <c r="S203" s="82"/>
      <c r="T203" s="82"/>
      <c r="U203" s="82"/>
      <c r="V203" s="66"/>
      <c r="W203" s="82"/>
      <c r="X203" s="82"/>
      <c r="Y203" s="183"/>
      <c r="Z203" s="82"/>
      <c r="AA203" s="181"/>
      <c r="AB203" s="82"/>
      <c r="AC203" s="82"/>
      <c r="AD203" s="82"/>
      <c r="AE203" s="82"/>
      <c r="AF203" s="82"/>
      <c r="AG203" s="83"/>
      <c r="AH203" s="83"/>
      <c r="AI203" s="219"/>
      <c r="AJ203" s="219"/>
      <c r="AK203" s="219"/>
      <c r="AL203" s="66"/>
      <c r="AM203" s="219"/>
      <c r="AN203" s="219"/>
      <c r="AO203" s="219"/>
      <c r="AP203" s="219"/>
      <c r="AQ203" s="219"/>
      <c r="AR203" s="219"/>
      <c r="AS203" s="219"/>
      <c r="AT203" s="219"/>
      <c r="AU203" s="219"/>
      <c r="AV203" s="219"/>
      <c r="AW203" s="219"/>
      <c r="AX203" s="219"/>
      <c r="AY203" s="219"/>
      <c r="AZ203" s="219"/>
      <c r="BA203" s="219"/>
      <c r="BB203" s="219"/>
      <c r="BC203" s="219"/>
      <c r="BD203" s="219"/>
      <c r="BE203" s="219"/>
      <c r="BF203" s="219"/>
      <c r="BG203" s="219"/>
      <c r="BH203" s="219"/>
      <c r="BI203" s="219"/>
      <c r="BJ203" s="219"/>
      <c r="BK203" s="219"/>
      <c r="BL203" s="219"/>
      <c r="BM203" s="219"/>
      <c r="BN203" s="219"/>
      <c r="BO203" s="219"/>
      <c r="BP203" s="219"/>
      <c r="BQ203" s="219"/>
      <c r="BR203" s="219"/>
      <c r="BS203" s="219"/>
      <c r="BT203" s="219"/>
      <c r="BU203" s="219"/>
      <c r="BV203" s="219"/>
      <c r="BW203" s="219"/>
      <c r="BX203" s="219"/>
      <c r="BY203" s="219"/>
      <c r="BZ203" s="219"/>
      <c r="CA203" s="219"/>
      <c r="CB203" s="219"/>
      <c r="CC203" s="219"/>
      <c r="CD203" s="219"/>
      <c r="CE203" s="219"/>
      <c r="CF203" s="219"/>
      <c r="CG203" s="219"/>
      <c r="CH203" s="219"/>
      <c r="CI203" s="219"/>
      <c r="CJ203" s="219"/>
      <c r="CK203" s="219"/>
      <c r="CL203" s="219"/>
      <c r="CM203" s="219"/>
      <c r="CN203" s="219"/>
      <c r="CO203" s="219"/>
      <c r="CP203" s="219"/>
      <c r="CQ203" s="219"/>
      <c r="CR203" s="219"/>
      <c r="CS203" s="219"/>
      <c r="CT203" s="219"/>
      <c r="CU203" s="219"/>
      <c r="CV203" s="219"/>
      <c r="CW203" s="219"/>
      <c r="CX203" s="219"/>
      <c r="CY203" s="219"/>
      <c r="CZ203" s="219"/>
      <c r="DA203" s="219"/>
      <c r="DB203" s="219"/>
      <c r="DC203" s="219"/>
      <c r="DD203" s="219"/>
      <c r="DE203" s="219"/>
      <c r="DF203" s="219"/>
      <c r="DG203" s="219"/>
      <c r="DH203" s="219"/>
      <c r="DI203" s="219"/>
      <c r="DJ203" s="219"/>
      <c r="DK203" s="219"/>
      <c r="DL203" s="219"/>
      <c r="DM203" s="219"/>
      <c r="DN203" s="219"/>
      <c r="DO203" s="219"/>
      <c r="DP203" s="219"/>
      <c r="DQ203" s="219"/>
      <c r="DR203" s="219"/>
      <c r="DS203" s="219"/>
      <c r="DT203" s="219"/>
      <c r="DU203" s="219"/>
      <c r="DV203" s="219"/>
      <c r="DW203" s="219"/>
      <c r="DX203" s="219"/>
      <c r="DY203" s="219"/>
      <c r="DZ203" s="219"/>
      <c r="EA203" s="219"/>
      <c r="EB203" s="219"/>
      <c r="EC203" s="219"/>
      <c r="ED203" s="219"/>
      <c r="EE203" s="219"/>
      <c r="EF203" s="219"/>
      <c r="EG203" s="219"/>
      <c r="EH203" s="219"/>
      <c r="EI203" s="219"/>
      <c r="EJ203" s="219"/>
      <c r="EK203" s="219"/>
      <c r="EL203" s="219"/>
      <c r="EM203" s="219"/>
      <c r="EN203" s="219"/>
      <c r="EO203" s="219"/>
      <c r="EP203" s="219"/>
      <c r="EQ203" s="219"/>
      <c r="ER203" s="219"/>
      <c r="ES203" s="219"/>
      <c r="ET203" s="219"/>
      <c r="EU203" s="219"/>
      <c r="EV203" s="219"/>
      <c r="EW203" s="219"/>
      <c r="EX203" s="219"/>
      <c r="EY203" s="219"/>
      <c r="EZ203" s="219"/>
      <c r="FA203" s="219"/>
      <c r="FB203" s="219"/>
      <c r="FC203" s="219"/>
      <c r="FD203" s="219"/>
      <c r="FE203" s="219"/>
      <c r="FF203" s="219"/>
      <c r="FG203" s="219"/>
      <c r="FH203" s="219"/>
      <c r="FI203" s="219"/>
      <c r="FJ203" s="219"/>
      <c r="FK203" s="219"/>
      <c r="FL203" s="219"/>
      <c r="FM203" s="219"/>
      <c r="FN203" s="219"/>
      <c r="FO203" s="219"/>
      <c r="FP203" s="219"/>
      <c r="FQ203" s="219"/>
      <c r="FR203" s="219"/>
      <c r="FS203" s="219"/>
      <c r="FT203" s="219"/>
      <c r="FU203" s="219"/>
      <c r="FV203" s="219"/>
      <c r="FW203" s="219"/>
      <c r="FX203" s="219"/>
      <c r="FY203" s="219"/>
      <c r="FZ203" s="219"/>
      <c r="GA203" s="219"/>
      <c r="GB203" s="219"/>
      <c r="GC203" s="219"/>
      <c r="GD203" s="219"/>
      <c r="GE203" s="219"/>
      <c r="GF203" s="219"/>
      <c r="GG203" s="219"/>
      <c r="GH203" s="219"/>
      <c r="GI203" s="219"/>
      <c r="GJ203" s="219"/>
      <c r="GK203" s="219"/>
      <c r="GL203" s="219"/>
      <c r="GM203" s="219"/>
      <c r="GN203" s="219"/>
      <c r="GO203" s="219"/>
      <c r="GP203" s="219"/>
      <c r="GQ203" s="219"/>
      <c r="GR203" s="219"/>
      <c r="GS203" s="219"/>
      <c r="GT203" s="219"/>
      <c r="GU203" s="219"/>
      <c r="GV203" s="219"/>
      <c r="GW203" s="219"/>
      <c r="GX203" s="219"/>
      <c r="GY203" s="219"/>
      <c r="GZ203" s="219"/>
      <c r="HA203" s="219"/>
      <c r="HB203" s="219"/>
      <c r="HC203" s="219"/>
      <c r="HD203" s="219"/>
      <c r="HE203" s="219"/>
      <c r="HF203" s="219"/>
      <c r="HG203" s="219"/>
      <c r="HH203" s="219"/>
      <c r="HI203" s="219"/>
      <c r="HJ203" s="219"/>
      <c r="HK203" s="219"/>
      <c r="HL203" s="219"/>
      <c r="HM203" s="219"/>
      <c r="HN203" s="219"/>
      <c r="HO203" s="219"/>
      <c r="HP203" s="219"/>
      <c r="HQ203" s="219"/>
      <c r="HR203" s="219"/>
      <c r="HS203" s="219"/>
      <c r="HT203" s="219"/>
      <c r="HU203" s="219"/>
      <c r="HV203" s="219"/>
      <c r="HW203" s="219"/>
      <c r="HX203" s="219"/>
      <c r="HY203" s="219"/>
      <c r="HZ203" s="219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</row>
    <row r="204" spans="1:265" s="78" customFormat="1">
      <c r="A204" s="76"/>
      <c r="B204" s="76"/>
      <c r="C204" s="76"/>
      <c r="D204" s="76"/>
      <c r="E204" s="76"/>
      <c r="F204" s="76"/>
      <c r="H204" s="79"/>
      <c r="I204" s="66"/>
      <c r="J204" s="80"/>
      <c r="K204" s="82"/>
      <c r="L204" s="82"/>
      <c r="M204" s="66"/>
      <c r="N204" s="82"/>
      <c r="O204" s="82"/>
      <c r="P204" s="104"/>
      <c r="Q204" s="104"/>
      <c r="R204" s="104"/>
      <c r="S204" s="82"/>
      <c r="T204" s="82"/>
      <c r="U204" s="82"/>
      <c r="V204" s="66"/>
      <c r="W204" s="82"/>
      <c r="X204" s="82"/>
      <c r="Y204" s="183"/>
      <c r="Z204" s="82"/>
      <c r="AA204" s="181"/>
      <c r="AB204" s="82"/>
      <c r="AC204" s="82"/>
      <c r="AD204" s="82"/>
      <c r="AE204" s="82"/>
      <c r="AF204" s="82"/>
      <c r="AG204" s="83"/>
      <c r="AH204" s="83"/>
      <c r="AI204" s="219"/>
      <c r="AJ204" s="219"/>
      <c r="AK204" s="219"/>
      <c r="AL204" s="66"/>
      <c r="AM204" s="219"/>
      <c r="AN204" s="219"/>
      <c r="AO204" s="219"/>
      <c r="AP204" s="219"/>
      <c r="AQ204" s="219"/>
      <c r="AR204" s="219"/>
      <c r="AS204" s="219"/>
      <c r="AT204" s="219"/>
      <c r="AU204" s="219"/>
      <c r="AV204" s="219"/>
      <c r="AW204" s="219"/>
      <c r="AX204" s="219"/>
      <c r="AY204" s="219"/>
      <c r="AZ204" s="219"/>
      <c r="BA204" s="219"/>
      <c r="BB204" s="219"/>
      <c r="BC204" s="219"/>
      <c r="BD204" s="219"/>
      <c r="BE204" s="219"/>
      <c r="BF204" s="219"/>
      <c r="BG204" s="219"/>
      <c r="BH204" s="219"/>
      <c r="BI204" s="219"/>
      <c r="BJ204" s="219"/>
      <c r="BK204" s="219"/>
      <c r="BL204" s="219"/>
      <c r="BM204" s="219"/>
      <c r="BN204" s="219"/>
      <c r="BO204" s="219"/>
      <c r="BP204" s="219"/>
      <c r="BQ204" s="219"/>
      <c r="BR204" s="219"/>
      <c r="BS204" s="219"/>
      <c r="BT204" s="219"/>
      <c r="BU204" s="219"/>
      <c r="BV204" s="219"/>
      <c r="BW204" s="219"/>
      <c r="BX204" s="219"/>
      <c r="BY204" s="219"/>
      <c r="BZ204" s="219"/>
      <c r="CA204" s="219"/>
      <c r="CB204" s="219"/>
      <c r="CC204" s="219"/>
      <c r="CD204" s="219"/>
      <c r="CE204" s="219"/>
      <c r="CF204" s="219"/>
      <c r="CG204" s="219"/>
      <c r="CH204" s="219"/>
      <c r="CI204" s="219"/>
      <c r="CJ204" s="219"/>
      <c r="CK204" s="219"/>
      <c r="CL204" s="219"/>
      <c r="CM204" s="219"/>
      <c r="CN204" s="219"/>
      <c r="CO204" s="219"/>
      <c r="CP204" s="219"/>
      <c r="CQ204" s="219"/>
      <c r="CR204" s="219"/>
      <c r="CS204" s="219"/>
      <c r="CT204" s="219"/>
      <c r="CU204" s="219"/>
      <c r="CV204" s="219"/>
      <c r="CW204" s="219"/>
      <c r="CX204" s="219"/>
      <c r="CY204" s="219"/>
      <c r="CZ204" s="219"/>
      <c r="DA204" s="219"/>
      <c r="DB204" s="219"/>
      <c r="DC204" s="219"/>
      <c r="DD204" s="219"/>
      <c r="DE204" s="219"/>
      <c r="DF204" s="219"/>
      <c r="DG204" s="219"/>
      <c r="DH204" s="219"/>
      <c r="DI204" s="219"/>
      <c r="DJ204" s="219"/>
      <c r="DK204" s="219"/>
      <c r="DL204" s="219"/>
      <c r="DM204" s="219"/>
      <c r="DN204" s="219"/>
      <c r="DO204" s="219"/>
      <c r="DP204" s="219"/>
      <c r="DQ204" s="219"/>
      <c r="DR204" s="219"/>
      <c r="DS204" s="219"/>
      <c r="DT204" s="219"/>
      <c r="DU204" s="219"/>
      <c r="DV204" s="219"/>
      <c r="DW204" s="219"/>
      <c r="DX204" s="219"/>
      <c r="DY204" s="219"/>
      <c r="DZ204" s="219"/>
      <c r="EA204" s="219"/>
      <c r="EB204" s="219"/>
      <c r="EC204" s="219"/>
      <c r="ED204" s="219"/>
      <c r="EE204" s="219"/>
      <c r="EF204" s="219"/>
      <c r="EG204" s="219"/>
      <c r="EH204" s="219"/>
      <c r="EI204" s="219"/>
      <c r="EJ204" s="219"/>
      <c r="EK204" s="219"/>
      <c r="EL204" s="219"/>
      <c r="EM204" s="219"/>
      <c r="EN204" s="219"/>
      <c r="EO204" s="219"/>
      <c r="EP204" s="219"/>
      <c r="EQ204" s="219"/>
      <c r="ER204" s="219"/>
      <c r="ES204" s="219"/>
      <c r="ET204" s="219"/>
      <c r="EU204" s="219"/>
      <c r="EV204" s="219"/>
      <c r="EW204" s="219"/>
      <c r="EX204" s="219"/>
      <c r="EY204" s="219"/>
      <c r="EZ204" s="219"/>
      <c r="FA204" s="219"/>
      <c r="FB204" s="219"/>
      <c r="FC204" s="219"/>
      <c r="FD204" s="219"/>
      <c r="FE204" s="219"/>
      <c r="FF204" s="219"/>
      <c r="FG204" s="219"/>
      <c r="FH204" s="219"/>
      <c r="FI204" s="219"/>
      <c r="FJ204" s="219"/>
      <c r="FK204" s="219"/>
      <c r="FL204" s="219"/>
      <c r="FM204" s="219"/>
      <c r="FN204" s="219"/>
      <c r="FO204" s="219"/>
      <c r="FP204" s="219"/>
      <c r="FQ204" s="219"/>
      <c r="FR204" s="219"/>
      <c r="FS204" s="219"/>
      <c r="FT204" s="219"/>
      <c r="FU204" s="219"/>
      <c r="FV204" s="219"/>
      <c r="FW204" s="219"/>
      <c r="FX204" s="219"/>
      <c r="FY204" s="219"/>
      <c r="FZ204" s="219"/>
      <c r="GA204" s="219"/>
      <c r="GB204" s="219"/>
      <c r="GC204" s="219"/>
      <c r="GD204" s="219"/>
      <c r="GE204" s="219"/>
      <c r="GF204" s="219"/>
      <c r="GG204" s="219"/>
      <c r="GH204" s="219"/>
      <c r="GI204" s="219"/>
      <c r="GJ204" s="219"/>
      <c r="GK204" s="219"/>
      <c r="GL204" s="219"/>
      <c r="GM204" s="219"/>
      <c r="GN204" s="219"/>
      <c r="GO204" s="219"/>
      <c r="GP204" s="219"/>
      <c r="GQ204" s="219"/>
      <c r="GR204" s="219"/>
      <c r="GS204" s="219"/>
      <c r="GT204" s="219"/>
      <c r="GU204" s="219"/>
      <c r="GV204" s="219"/>
      <c r="GW204" s="219"/>
      <c r="GX204" s="219"/>
      <c r="GY204" s="219"/>
      <c r="GZ204" s="219"/>
      <c r="HA204" s="219"/>
      <c r="HB204" s="219"/>
      <c r="HC204" s="219"/>
      <c r="HD204" s="219"/>
      <c r="HE204" s="219"/>
      <c r="HF204" s="219"/>
      <c r="HG204" s="219"/>
      <c r="HH204" s="219"/>
      <c r="HI204" s="219"/>
      <c r="HJ204" s="219"/>
      <c r="HK204" s="219"/>
      <c r="HL204" s="219"/>
      <c r="HM204" s="219"/>
      <c r="HN204" s="219"/>
      <c r="HO204" s="219"/>
      <c r="HP204" s="219"/>
      <c r="HQ204" s="219"/>
      <c r="HR204" s="219"/>
      <c r="HS204" s="219"/>
      <c r="HT204" s="219"/>
      <c r="HU204" s="219"/>
      <c r="HV204" s="219"/>
      <c r="HW204" s="219"/>
      <c r="HX204" s="219"/>
      <c r="HY204" s="219"/>
      <c r="HZ204" s="219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  <c r="JE204" s="4"/>
    </row>
    <row r="205" spans="1:265" s="78" customFormat="1">
      <c r="A205" s="76"/>
      <c r="B205" s="76"/>
      <c r="C205" s="76"/>
      <c r="D205" s="76"/>
      <c r="E205" s="76"/>
      <c r="F205" s="76"/>
      <c r="H205" s="79"/>
      <c r="I205" s="66"/>
      <c r="J205" s="80"/>
      <c r="K205" s="82"/>
      <c r="L205" s="82"/>
      <c r="M205" s="66"/>
      <c r="N205" s="82"/>
      <c r="O205" s="82"/>
      <c r="P205" s="104"/>
      <c r="Q205" s="104"/>
      <c r="R205" s="104"/>
      <c r="S205" s="82"/>
      <c r="T205" s="82"/>
      <c r="U205" s="82"/>
      <c r="V205" s="66"/>
      <c r="W205" s="82"/>
      <c r="X205" s="82"/>
      <c r="Y205" s="183"/>
      <c r="Z205" s="82"/>
      <c r="AA205" s="181"/>
      <c r="AB205" s="82"/>
      <c r="AC205" s="82"/>
      <c r="AD205" s="82"/>
      <c r="AE205" s="82"/>
      <c r="AF205" s="82"/>
      <c r="AG205" s="83"/>
      <c r="AH205" s="83"/>
      <c r="AI205" s="219"/>
      <c r="AJ205" s="219"/>
      <c r="AK205" s="219"/>
      <c r="AL205" s="66"/>
      <c r="AM205" s="219"/>
      <c r="AN205" s="219"/>
      <c r="AO205" s="219"/>
      <c r="AP205" s="219"/>
      <c r="AQ205" s="219"/>
      <c r="AR205" s="219"/>
      <c r="AS205" s="219"/>
      <c r="AT205" s="219"/>
      <c r="AU205" s="219"/>
      <c r="AV205" s="219"/>
      <c r="AW205" s="219"/>
      <c r="AX205" s="219"/>
      <c r="AY205" s="219"/>
      <c r="AZ205" s="219"/>
      <c r="BA205" s="219"/>
      <c r="BB205" s="219"/>
      <c r="BC205" s="219"/>
      <c r="BD205" s="219"/>
      <c r="BE205" s="219"/>
      <c r="BF205" s="219"/>
      <c r="BG205" s="219"/>
      <c r="BH205" s="219"/>
      <c r="BI205" s="219"/>
      <c r="BJ205" s="219"/>
      <c r="BK205" s="219"/>
      <c r="BL205" s="219"/>
      <c r="BM205" s="219"/>
      <c r="BN205" s="219"/>
      <c r="BO205" s="219"/>
      <c r="BP205" s="219"/>
      <c r="BQ205" s="219"/>
      <c r="BR205" s="219"/>
      <c r="BS205" s="219"/>
      <c r="BT205" s="219"/>
      <c r="BU205" s="219"/>
      <c r="BV205" s="219"/>
      <c r="BW205" s="219"/>
      <c r="BX205" s="219"/>
      <c r="BY205" s="219"/>
      <c r="BZ205" s="219"/>
      <c r="CA205" s="219"/>
      <c r="CB205" s="219"/>
      <c r="CC205" s="219"/>
      <c r="CD205" s="219"/>
      <c r="CE205" s="219"/>
      <c r="CF205" s="219"/>
      <c r="CG205" s="219"/>
      <c r="CH205" s="219"/>
      <c r="CI205" s="219"/>
      <c r="CJ205" s="219"/>
      <c r="CK205" s="219"/>
      <c r="CL205" s="219"/>
      <c r="CM205" s="219"/>
      <c r="CN205" s="219"/>
      <c r="CO205" s="219"/>
      <c r="CP205" s="219"/>
      <c r="CQ205" s="219"/>
      <c r="CR205" s="219"/>
      <c r="CS205" s="219"/>
      <c r="CT205" s="219"/>
      <c r="CU205" s="219"/>
      <c r="CV205" s="219"/>
      <c r="CW205" s="219"/>
      <c r="CX205" s="219"/>
      <c r="CY205" s="219"/>
      <c r="CZ205" s="219"/>
      <c r="DA205" s="219"/>
      <c r="DB205" s="219"/>
      <c r="DC205" s="219"/>
      <c r="DD205" s="219"/>
      <c r="DE205" s="219"/>
      <c r="DF205" s="219"/>
      <c r="DG205" s="219"/>
      <c r="DH205" s="219"/>
      <c r="DI205" s="219"/>
      <c r="DJ205" s="219"/>
      <c r="DK205" s="219"/>
      <c r="DL205" s="219"/>
      <c r="DM205" s="219"/>
      <c r="DN205" s="219"/>
      <c r="DO205" s="219"/>
      <c r="DP205" s="219"/>
      <c r="DQ205" s="219"/>
      <c r="DR205" s="219"/>
      <c r="DS205" s="219"/>
      <c r="DT205" s="219"/>
      <c r="DU205" s="219"/>
      <c r="DV205" s="219"/>
      <c r="DW205" s="219"/>
      <c r="DX205" s="219"/>
      <c r="DY205" s="219"/>
      <c r="DZ205" s="219"/>
      <c r="EA205" s="219"/>
      <c r="EB205" s="219"/>
      <c r="EC205" s="219"/>
      <c r="ED205" s="219"/>
      <c r="EE205" s="219"/>
      <c r="EF205" s="219"/>
      <c r="EG205" s="219"/>
      <c r="EH205" s="219"/>
      <c r="EI205" s="219"/>
      <c r="EJ205" s="219"/>
      <c r="EK205" s="219"/>
      <c r="EL205" s="219"/>
      <c r="EM205" s="219"/>
      <c r="EN205" s="219"/>
      <c r="EO205" s="219"/>
      <c r="EP205" s="219"/>
      <c r="EQ205" s="219"/>
      <c r="ER205" s="219"/>
      <c r="ES205" s="219"/>
      <c r="ET205" s="219"/>
      <c r="EU205" s="219"/>
      <c r="EV205" s="219"/>
      <c r="EW205" s="219"/>
      <c r="EX205" s="219"/>
      <c r="EY205" s="219"/>
      <c r="EZ205" s="219"/>
      <c r="FA205" s="219"/>
      <c r="FB205" s="219"/>
      <c r="FC205" s="219"/>
      <c r="FD205" s="219"/>
      <c r="FE205" s="219"/>
      <c r="FF205" s="219"/>
      <c r="FG205" s="219"/>
      <c r="FH205" s="219"/>
      <c r="FI205" s="219"/>
      <c r="FJ205" s="219"/>
      <c r="FK205" s="219"/>
      <c r="FL205" s="219"/>
      <c r="FM205" s="219"/>
      <c r="FN205" s="219"/>
      <c r="FO205" s="219"/>
      <c r="FP205" s="219"/>
      <c r="FQ205" s="219"/>
      <c r="FR205" s="219"/>
      <c r="FS205" s="219"/>
      <c r="FT205" s="219"/>
      <c r="FU205" s="219"/>
      <c r="FV205" s="219"/>
      <c r="FW205" s="219"/>
      <c r="FX205" s="219"/>
      <c r="FY205" s="219"/>
      <c r="FZ205" s="219"/>
      <c r="GA205" s="219"/>
      <c r="GB205" s="219"/>
      <c r="GC205" s="219"/>
      <c r="GD205" s="219"/>
      <c r="GE205" s="219"/>
      <c r="GF205" s="219"/>
      <c r="GG205" s="219"/>
      <c r="GH205" s="219"/>
      <c r="GI205" s="219"/>
      <c r="GJ205" s="219"/>
      <c r="GK205" s="219"/>
      <c r="GL205" s="219"/>
      <c r="GM205" s="219"/>
      <c r="GN205" s="219"/>
      <c r="GO205" s="219"/>
      <c r="GP205" s="219"/>
      <c r="GQ205" s="219"/>
      <c r="GR205" s="219"/>
      <c r="GS205" s="219"/>
      <c r="GT205" s="219"/>
      <c r="GU205" s="219"/>
      <c r="GV205" s="219"/>
      <c r="GW205" s="219"/>
      <c r="GX205" s="219"/>
      <c r="GY205" s="219"/>
      <c r="GZ205" s="219"/>
      <c r="HA205" s="219"/>
      <c r="HB205" s="219"/>
      <c r="HC205" s="219"/>
      <c r="HD205" s="219"/>
      <c r="HE205" s="219"/>
      <c r="HF205" s="219"/>
      <c r="HG205" s="219"/>
      <c r="HH205" s="219"/>
      <c r="HI205" s="219"/>
      <c r="HJ205" s="219"/>
      <c r="HK205" s="219"/>
      <c r="HL205" s="219"/>
      <c r="HM205" s="219"/>
      <c r="HN205" s="219"/>
      <c r="HO205" s="219"/>
      <c r="HP205" s="219"/>
      <c r="HQ205" s="219"/>
      <c r="HR205" s="219"/>
      <c r="HS205" s="219"/>
      <c r="HT205" s="219"/>
      <c r="HU205" s="219"/>
      <c r="HV205" s="219"/>
      <c r="HW205" s="219"/>
      <c r="HX205" s="219"/>
      <c r="HY205" s="219"/>
      <c r="HZ205" s="219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  <c r="JE205" s="4"/>
    </row>
    <row r="206" spans="1:265" s="78" customFormat="1">
      <c r="A206" s="76"/>
      <c r="B206" s="76"/>
      <c r="C206" s="76"/>
      <c r="D206" s="76"/>
      <c r="E206" s="76"/>
      <c r="F206" s="76"/>
      <c r="H206" s="79"/>
      <c r="I206" s="66"/>
      <c r="J206" s="80"/>
      <c r="K206" s="82"/>
      <c r="L206" s="82"/>
      <c r="M206" s="66"/>
      <c r="N206" s="82"/>
      <c r="O206" s="82"/>
      <c r="P206" s="104"/>
      <c r="Q206" s="104"/>
      <c r="R206" s="104"/>
      <c r="S206" s="82"/>
      <c r="T206" s="82"/>
      <c r="U206" s="82"/>
      <c r="V206" s="66"/>
      <c r="W206" s="82"/>
      <c r="X206" s="82"/>
      <c r="Y206" s="183"/>
      <c r="Z206" s="82"/>
      <c r="AA206" s="181"/>
      <c r="AB206" s="82"/>
      <c r="AC206" s="82"/>
      <c r="AD206" s="82"/>
      <c r="AE206" s="82"/>
      <c r="AF206" s="82"/>
      <c r="AG206" s="83"/>
      <c r="AH206" s="83"/>
      <c r="AI206" s="219"/>
      <c r="AJ206" s="219"/>
      <c r="AK206" s="219"/>
      <c r="AL206" s="66"/>
      <c r="AM206" s="219"/>
      <c r="AN206" s="219"/>
      <c r="AO206" s="219"/>
      <c r="AP206" s="219"/>
      <c r="AQ206" s="219"/>
      <c r="AR206" s="219"/>
      <c r="AS206" s="219"/>
      <c r="AT206" s="219"/>
      <c r="AU206" s="219"/>
      <c r="AV206" s="219"/>
      <c r="AW206" s="219"/>
      <c r="AX206" s="219"/>
      <c r="AY206" s="219"/>
      <c r="AZ206" s="219"/>
      <c r="BA206" s="219"/>
      <c r="BB206" s="219"/>
      <c r="BC206" s="219"/>
      <c r="BD206" s="219"/>
      <c r="BE206" s="219"/>
      <c r="BF206" s="219"/>
      <c r="BG206" s="219"/>
      <c r="BH206" s="219"/>
      <c r="BI206" s="219"/>
      <c r="BJ206" s="219"/>
      <c r="BK206" s="219"/>
      <c r="BL206" s="219"/>
      <c r="BM206" s="219"/>
      <c r="BN206" s="219"/>
      <c r="BO206" s="219"/>
      <c r="BP206" s="219"/>
      <c r="BQ206" s="219"/>
      <c r="BR206" s="219"/>
      <c r="BS206" s="219"/>
      <c r="BT206" s="219"/>
      <c r="BU206" s="219"/>
      <c r="BV206" s="219"/>
      <c r="BW206" s="219"/>
      <c r="BX206" s="219"/>
      <c r="BY206" s="219"/>
      <c r="BZ206" s="219"/>
      <c r="CA206" s="219"/>
      <c r="CB206" s="219"/>
      <c r="CC206" s="219"/>
      <c r="CD206" s="219"/>
      <c r="CE206" s="219"/>
      <c r="CF206" s="219"/>
      <c r="CG206" s="219"/>
      <c r="CH206" s="219"/>
      <c r="CI206" s="219"/>
      <c r="CJ206" s="219"/>
      <c r="CK206" s="219"/>
      <c r="CL206" s="219"/>
      <c r="CM206" s="219"/>
      <c r="CN206" s="219"/>
      <c r="CO206" s="219"/>
      <c r="CP206" s="219"/>
      <c r="CQ206" s="219"/>
      <c r="CR206" s="219"/>
      <c r="CS206" s="219"/>
      <c r="CT206" s="219"/>
      <c r="CU206" s="219"/>
      <c r="CV206" s="219"/>
      <c r="CW206" s="219"/>
      <c r="CX206" s="219"/>
      <c r="CY206" s="219"/>
      <c r="CZ206" s="219"/>
      <c r="DA206" s="219"/>
      <c r="DB206" s="219"/>
      <c r="DC206" s="219"/>
      <c r="DD206" s="219"/>
      <c r="DE206" s="219"/>
      <c r="DF206" s="219"/>
      <c r="DG206" s="219"/>
      <c r="DH206" s="219"/>
      <c r="DI206" s="219"/>
      <c r="DJ206" s="219"/>
      <c r="DK206" s="219"/>
      <c r="DL206" s="219"/>
      <c r="DM206" s="219"/>
      <c r="DN206" s="219"/>
      <c r="DO206" s="219"/>
      <c r="DP206" s="219"/>
      <c r="DQ206" s="219"/>
      <c r="DR206" s="219"/>
      <c r="DS206" s="219"/>
      <c r="DT206" s="219"/>
      <c r="DU206" s="219"/>
      <c r="DV206" s="219"/>
      <c r="DW206" s="219"/>
      <c r="DX206" s="219"/>
      <c r="DY206" s="219"/>
      <c r="DZ206" s="219"/>
      <c r="EA206" s="219"/>
      <c r="EB206" s="219"/>
      <c r="EC206" s="219"/>
      <c r="ED206" s="219"/>
      <c r="EE206" s="219"/>
      <c r="EF206" s="219"/>
      <c r="EG206" s="219"/>
      <c r="EH206" s="219"/>
      <c r="EI206" s="219"/>
      <c r="EJ206" s="219"/>
      <c r="EK206" s="219"/>
      <c r="EL206" s="219"/>
      <c r="EM206" s="219"/>
      <c r="EN206" s="219"/>
      <c r="EO206" s="219"/>
      <c r="EP206" s="219"/>
      <c r="EQ206" s="219"/>
      <c r="ER206" s="219"/>
      <c r="ES206" s="219"/>
      <c r="ET206" s="219"/>
      <c r="EU206" s="219"/>
      <c r="EV206" s="219"/>
      <c r="EW206" s="219"/>
      <c r="EX206" s="219"/>
      <c r="EY206" s="219"/>
      <c r="EZ206" s="219"/>
      <c r="FA206" s="219"/>
      <c r="FB206" s="219"/>
      <c r="FC206" s="219"/>
      <c r="FD206" s="219"/>
      <c r="FE206" s="219"/>
      <c r="FF206" s="219"/>
      <c r="FG206" s="219"/>
      <c r="FH206" s="219"/>
      <c r="FI206" s="219"/>
      <c r="FJ206" s="219"/>
      <c r="FK206" s="219"/>
      <c r="FL206" s="219"/>
      <c r="FM206" s="219"/>
      <c r="FN206" s="219"/>
      <c r="FO206" s="219"/>
      <c r="FP206" s="219"/>
      <c r="FQ206" s="219"/>
      <c r="FR206" s="219"/>
      <c r="FS206" s="219"/>
      <c r="FT206" s="219"/>
      <c r="FU206" s="219"/>
      <c r="FV206" s="219"/>
      <c r="FW206" s="219"/>
      <c r="FX206" s="219"/>
      <c r="FY206" s="219"/>
      <c r="FZ206" s="219"/>
      <c r="GA206" s="219"/>
      <c r="GB206" s="219"/>
      <c r="GC206" s="219"/>
      <c r="GD206" s="219"/>
      <c r="GE206" s="219"/>
      <c r="GF206" s="219"/>
      <c r="GG206" s="219"/>
      <c r="GH206" s="219"/>
      <c r="GI206" s="219"/>
      <c r="GJ206" s="219"/>
      <c r="GK206" s="219"/>
      <c r="GL206" s="219"/>
      <c r="GM206" s="219"/>
      <c r="GN206" s="219"/>
      <c r="GO206" s="219"/>
      <c r="GP206" s="219"/>
      <c r="GQ206" s="219"/>
      <c r="GR206" s="219"/>
      <c r="GS206" s="219"/>
      <c r="GT206" s="219"/>
      <c r="GU206" s="219"/>
      <c r="GV206" s="219"/>
      <c r="GW206" s="219"/>
      <c r="GX206" s="219"/>
      <c r="GY206" s="219"/>
      <c r="GZ206" s="219"/>
      <c r="HA206" s="219"/>
      <c r="HB206" s="219"/>
      <c r="HC206" s="219"/>
      <c r="HD206" s="219"/>
      <c r="HE206" s="219"/>
      <c r="HF206" s="219"/>
      <c r="HG206" s="219"/>
      <c r="HH206" s="219"/>
      <c r="HI206" s="219"/>
      <c r="HJ206" s="219"/>
      <c r="HK206" s="219"/>
      <c r="HL206" s="219"/>
      <c r="HM206" s="219"/>
      <c r="HN206" s="219"/>
      <c r="HO206" s="219"/>
      <c r="HP206" s="219"/>
      <c r="HQ206" s="219"/>
      <c r="HR206" s="219"/>
      <c r="HS206" s="219"/>
      <c r="HT206" s="219"/>
      <c r="HU206" s="219"/>
      <c r="HV206" s="219"/>
      <c r="HW206" s="219"/>
      <c r="HX206" s="219"/>
      <c r="HY206" s="219"/>
      <c r="HZ206" s="219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  <c r="JE206" s="4"/>
    </row>
    <row r="207" spans="1:265" s="78" customFormat="1">
      <c r="A207" s="76"/>
      <c r="B207" s="76"/>
      <c r="C207" s="76"/>
      <c r="D207" s="76"/>
      <c r="E207" s="76"/>
      <c r="F207" s="76"/>
      <c r="H207" s="79"/>
      <c r="I207" s="66"/>
      <c r="J207" s="80"/>
      <c r="K207" s="82"/>
      <c r="L207" s="82"/>
      <c r="M207" s="66"/>
      <c r="N207" s="82"/>
      <c r="O207" s="82"/>
      <c r="P207" s="104"/>
      <c r="Q207" s="104"/>
      <c r="R207" s="104"/>
      <c r="S207" s="82"/>
      <c r="T207" s="82"/>
      <c r="U207" s="82"/>
      <c r="V207" s="66"/>
      <c r="W207" s="82"/>
      <c r="X207" s="82"/>
      <c r="Y207" s="183"/>
      <c r="Z207" s="82"/>
      <c r="AA207" s="181"/>
      <c r="AB207" s="82"/>
      <c r="AC207" s="82"/>
      <c r="AD207" s="82"/>
      <c r="AE207" s="82"/>
      <c r="AF207" s="82"/>
      <c r="AG207" s="83"/>
      <c r="AH207" s="83"/>
      <c r="AI207" s="219"/>
      <c r="AJ207" s="219"/>
      <c r="AK207" s="219"/>
      <c r="AL207" s="66"/>
      <c r="AM207" s="219"/>
      <c r="AN207" s="219"/>
      <c r="AO207" s="219"/>
      <c r="AP207" s="219"/>
      <c r="AQ207" s="219"/>
      <c r="AR207" s="219"/>
      <c r="AS207" s="219"/>
      <c r="AT207" s="219"/>
      <c r="AU207" s="219"/>
      <c r="AV207" s="219"/>
      <c r="AW207" s="219"/>
      <c r="AX207" s="219"/>
      <c r="AY207" s="219"/>
      <c r="AZ207" s="219"/>
      <c r="BA207" s="219"/>
      <c r="BB207" s="219"/>
      <c r="BC207" s="219"/>
      <c r="BD207" s="219"/>
      <c r="BE207" s="219"/>
      <c r="BF207" s="219"/>
      <c r="BG207" s="219"/>
      <c r="BH207" s="219"/>
      <c r="BI207" s="219"/>
      <c r="BJ207" s="219"/>
      <c r="BK207" s="219"/>
      <c r="BL207" s="219"/>
      <c r="BM207" s="219"/>
      <c r="BN207" s="219"/>
      <c r="BO207" s="219"/>
      <c r="BP207" s="219"/>
      <c r="BQ207" s="219"/>
      <c r="BR207" s="219"/>
      <c r="BS207" s="219"/>
      <c r="BT207" s="219"/>
      <c r="BU207" s="219"/>
      <c r="BV207" s="219"/>
      <c r="BW207" s="219"/>
      <c r="BX207" s="219"/>
      <c r="BY207" s="219"/>
      <c r="BZ207" s="219"/>
      <c r="CA207" s="219"/>
      <c r="CB207" s="219"/>
      <c r="CC207" s="219"/>
      <c r="CD207" s="219"/>
      <c r="CE207" s="219"/>
      <c r="CF207" s="219"/>
      <c r="CG207" s="219"/>
      <c r="CH207" s="219"/>
      <c r="CI207" s="219"/>
      <c r="CJ207" s="219"/>
      <c r="CK207" s="219"/>
      <c r="CL207" s="219"/>
      <c r="CM207" s="219"/>
      <c r="CN207" s="219"/>
      <c r="CO207" s="219"/>
      <c r="CP207" s="219"/>
      <c r="CQ207" s="219"/>
      <c r="CR207" s="219"/>
      <c r="CS207" s="219"/>
      <c r="CT207" s="219"/>
      <c r="CU207" s="219"/>
      <c r="CV207" s="219"/>
      <c r="CW207" s="219"/>
      <c r="CX207" s="219"/>
      <c r="CY207" s="219"/>
      <c r="CZ207" s="219"/>
      <c r="DA207" s="219"/>
      <c r="DB207" s="219"/>
      <c r="DC207" s="219"/>
      <c r="DD207" s="219"/>
      <c r="DE207" s="219"/>
      <c r="DF207" s="219"/>
      <c r="DG207" s="219"/>
      <c r="DH207" s="219"/>
      <c r="DI207" s="219"/>
      <c r="DJ207" s="219"/>
      <c r="DK207" s="219"/>
      <c r="DL207" s="219"/>
      <c r="DM207" s="219"/>
      <c r="DN207" s="219"/>
      <c r="DO207" s="219"/>
      <c r="DP207" s="219"/>
      <c r="DQ207" s="219"/>
      <c r="DR207" s="219"/>
      <c r="DS207" s="219"/>
      <c r="DT207" s="219"/>
      <c r="DU207" s="219"/>
      <c r="DV207" s="219"/>
      <c r="DW207" s="219"/>
      <c r="DX207" s="219"/>
      <c r="DY207" s="219"/>
      <c r="DZ207" s="219"/>
      <c r="EA207" s="219"/>
      <c r="EB207" s="219"/>
      <c r="EC207" s="219"/>
      <c r="ED207" s="219"/>
      <c r="EE207" s="219"/>
      <c r="EF207" s="219"/>
      <c r="EG207" s="219"/>
      <c r="EH207" s="219"/>
      <c r="EI207" s="219"/>
      <c r="EJ207" s="219"/>
      <c r="EK207" s="219"/>
      <c r="EL207" s="219"/>
      <c r="EM207" s="219"/>
      <c r="EN207" s="219"/>
      <c r="EO207" s="219"/>
      <c r="EP207" s="219"/>
      <c r="EQ207" s="219"/>
      <c r="ER207" s="219"/>
      <c r="ES207" s="219"/>
      <c r="ET207" s="219"/>
      <c r="EU207" s="219"/>
      <c r="EV207" s="219"/>
      <c r="EW207" s="219"/>
      <c r="EX207" s="219"/>
      <c r="EY207" s="219"/>
      <c r="EZ207" s="219"/>
      <c r="FA207" s="219"/>
      <c r="FB207" s="219"/>
      <c r="FC207" s="219"/>
      <c r="FD207" s="219"/>
      <c r="FE207" s="219"/>
      <c r="FF207" s="219"/>
      <c r="FG207" s="219"/>
      <c r="FH207" s="219"/>
      <c r="FI207" s="219"/>
      <c r="FJ207" s="219"/>
      <c r="FK207" s="219"/>
      <c r="FL207" s="219"/>
      <c r="FM207" s="219"/>
      <c r="FN207" s="219"/>
      <c r="FO207" s="219"/>
      <c r="FP207" s="219"/>
      <c r="FQ207" s="219"/>
      <c r="FR207" s="219"/>
      <c r="FS207" s="219"/>
      <c r="FT207" s="219"/>
      <c r="FU207" s="219"/>
      <c r="FV207" s="219"/>
      <c r="FW207" s="219"/>
      <c r="FX207" s="219"/>
      <c r="FY207" s="219"/>
      <c r="FZ207" s="219"/>
      <c r="GA207" s="219"/>
      <c r="GB207" s="219"/>
      <c r="GC207" s="219"/>
      <c r="GD207" s="219"/>
      <c r="GE207" s="219"/>
      <c r="GF207" s="219"/>
      <c r="GG207" s="219"/>
      <c r="GH207" s="219"/>
      <c r="GI207" s="219"/>
      <c r="GJ207" s="219"/>
      <c r="GK207" s="219"/>
      <c r="GL207" s="219"/>
      <c r="GM207" s="219"/>
      <c r="GN207" s="219"/>
      <c r="GO207" s="219"/>
      <c r="GP207" s="219"/>
      <c r="GQ207" s="219"/>
      <c r="GR207" s="219"/>
      <c r="GS207" s="219"/>
      <c r="GT207" s="219"/>
      <c r="GU207" s="219"/>
      <c r="GV207" s="219"/>
      <c r="GW207" s="219"/>
      <c r="GX207" s="219"/>
      <c r="GY207" s="219"/>
      <c r="GZ207" s="219"/>
      <c r="HA207" s="219"/>
      <c r="HB207" s="219"/>
      <c r="HC207" s="219"/>
      <c r="HD207" s="219"/>
      <c r="HE207" s="219"/>
      <c r="HF207" s="219"/>
      <c r="HG207" s="219"/>
      <c r="HH207" s="219"/>
      <c r="HI207" s="219"/>
      <c r="HJ207" s="219"/>
      <c r="HK207" s="219"/>
      <c r="HL207" s="219"/>
      <c r="HM207" s="219"/>
      <c r="HN207" s="219"/>
      <c r="HO207" s="219"/>
      <c r="HP207" s="219"/>
      <c r="HQ207" s="219"/>
      <c r="HR207" s="219"/>
      <c r="HS207" s="219"/>
      <c r="HT207" s="219"/>
      <c r="HU207" s="219"/>
      <c r="HV207" s="219"/>
      <c r="HW207" s="219"/>
      <c r="HX207" s="219"/>
      <c r="HY207" s="219"/>
      <c r="HZ207" s="219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  <c r="JE207" s="4"/>
    </row>
    <row r="208" spans="1:265" s="78" customFormat="1">
      <c r="A208" s="76"/>
      <c r="B208" s="76"/>
      <c r="C208" s="76"/>
      <c r="D208" s="76"/>
      <c r="E208" s="76"/>
      <c r="F208" s="76"/>
      <c r="H208" s="79"/>
      <c r="I208" s="66"/>
      <c r="J208" s="80"/>
      <c r="K208" s="82"/>
      <c r="L208" s="82"/>
      <c r="M208" s="66"/>
      <c r="N208" s="82"/>
      <c r="O208" s="82"/>
      <c r="P208" s="104"/>
      <c r="Q208" s="104"/>
      <c r="R208" s="104"/>
      <c r="S208" s="82"/>
      <c r="T208" s="82"/>
      <c r="U208" s="82"/>
      <c r="V208" s="66"/>
      <c r="W208" s="82"/>
      <c r="X208" s="82"/>
      <c r="Y208" s="183"/>
      <c r="Z208" s="82"/>
      <c r="AA208" s="181"/>
      <c r="AB208" s="82"/>
      <c r="AC208" s="82"/>
      <c r="AD208" s="82"/>
      <c r="AE208" s="82"/>
      <c r="AF208" s="82"/>
      <c r="AG208" s="83"/>
      <c r="AH208" s="83"/>
      <c r="AI208" s="219"/>
      <c r="AJ208" s="219"/>
      <c r="AK208" s="219"/>
      <c r="AL208" s="66"/>
      <c r="AM208" s="219"/>
      <c r="AN208" s="219"/>
      <c r="AO208" s="219"/>
      <c r="AP208" s="219"/>
      <c r="AQ208" s="219"/>
      <c r="AR208" s="219"/>
      <c r="AS208" s="219"/>
      <c r="AT208" s="219"/>
      <c r="AU208" s="219"/>
      <c r="AV208" s="219"/>
      <c r="AW208" s="219"/>
      <c r="AX208" s="219"/>
      <c r="AY208" s="219"/>
      <c r="AZ208" s="219"/>
      <c r="BA208" s="219"/>
      <c r="BB208" s="219"/>
      <c r="BC208" s="219"/>
      <c r="BD208" s="219"/>
      <c r="BE208" s="219"/>
      <c r="BF208" s="219"/>
      <c r="BG208" s="219"/>
      <c r="BH208" s="219"/>
      <c r="BI208" s="219"/>
      <c r="BJ208" s="219"/>
      <c r="BK208" s="219"/>
      <c r="BL208" s="219"/>
      <c r="BM208" s="219"/>
      <c r="BN208" s="219"/>
      <c r="BO208" s="219"/>
      <c r="BP208" s="219"/>
      <c r="BQ208" s="219"/>
      <c r="BR208" s="219"/>
      <c r="BS208" s="219"/>
      <c r="BT208" s="219"/>
      <c r="BU208" s="219"/>
      <c r="BV208" s="219"/>
      <c r="BW208" s="219"/>
      <c r="BX208" s="219"/>
      <c r="BY208" s="219"/>
      <c r="BZ208" s="219"/>
      <c r="CA208" s="219"/>
      <c r="CB208" s="219"/>
      <c r="CC208" s="219"/>
      <c r="CD208" s="219"/>
      <c r="CE208" s="219"/>
      <c r="CF208" s="219"/>
      <c r="CG208" s="219"/>
      <c r="CH208" s="219"/>
      <c r="CI208" s="219"/>
      <c r="CJ208" s="219"/>
      <c r="CK208" s="219"/>
      <c r="CL208" s="219"/>
      <c r="CM208" s="219"/>
      <c r="CN208" s="219"/>
      <c r="CO208" s="219"/>
      <c r="CP208" s="219"/>
      <c r="CQ208" s="219"/>
      <c r="CR208" s="219"/>
      <c r="CS208" s="219"/>
      <c r="CT208" s="219"/>
      <c r="CU208" s="219"/>
      <c r="CV208" s="219"/>
      <c r="CW208" s="219"/>
      <c r="CX208" s="219"/>
      <c r="CY208" s="219"/>
      <c r="CZ208" s="219"/>
      <c r="DA208" s="219"/>
      <c r="DB208" s="219"/>
      <c r="DC208" s="219"/>
      <c r="DD208" s="219"/>
      <c r="DE208" s="219"/>
      <c r="DF208" s="219"/>
      <c r="DG208" s="219"/>
      <c r="DH208" s="219"/>
      <c r="DI208" s="219"/>
      <c r="DJ208" s="219"/>
      <c r="DK208" s="219"/>
      <c r="DL208" s="219"/>
      <c r="DM208" s="219"/>
      <c r="DN208" s="219"/>
      <c r="DO208" s="219"/>
      <c r="DP208" s="219"/>
      <c r="DQ208" s="219"/>
      <c r="DR208" s="219"/>
      <c r="DS208" s="219"/>
      <c r="DT208" s="219"/>
      <c r="DU208" s="219"/>
      <c r="DV208" s="219"/>
      <c r="DW208" s="219"/>
      <c r="DX208" s="219"/>
      <c r="DY208" s="219"/>
      <c r="DZ208" s="219"/>
      <c r="EA208" s="219"/>
      <c r="EB208" s="219"/>
      <c r="EC208" s="219"/>
      <c r="ED208" s="219"/>
      <c r="EE208" s="219"/>
      <c r="EF208" s="219"/>
      <c r="EG208" s="219"/>
      <c r="EH208" s="219"/>
      <c r="EI208" s="219"/>
      <c r="EJ208" s="219"/>
      <c r="EK208" s="219"/>
      <c r="EL208" s="219"/>
      <c r="EM208" s="219"/>
      <c r="EN208" s="219"/>
      <c r="EO208" s="219"/>
      <c r="EP208" s="219"/>
      <c r="EQ208" s="219"/>
      <c r="ER208" s="219"/>
      <c r="ES208" s="219"/>
      <c r="ET208" s="219"/>
      <c r="EU208" s="219"/>
      <c r="EV208" s="219"/>
      <c r="EW208" s="219"/>
      <c r="EX208" s="219"/>
      <c r="EY208" s="219"/>
      <c r="EZ208" s="219"/>
      <c r="FA208" s="219"/>
      <c r="FB208" s="219"/>
      <c r="FC208" s="219"/>
      <c r="FD208" s="219"/>
      <c r="FE208" s="219"/>
      <c r="FF208" s="219"/>
      <c r="FG208" s="219"/>
      <c r="FH208" s="219"/>
      <c r="FI208" s="219"/>
      <c r="FJ208" s="219"/>
      <c r="FK208" s="219"/>
      <c r="FL208" s="219"/>
      <c r="FM208" s="219"/>
      <c r="FN208" s="219"/>
      <c r="FO208" s="219"/>
      <c r="FP208" s="219"/>
      <c r="FQ208" s="219"/>
      <c r="FR208" s="219"/>
      <c r="FS208" s="219"/>
      <c r="FT208" s="219"/>
      <c r="FU208" s="219"/>
      <c r="FV208" s="219"/>
      <c r="FW208" s="219"/>
      <c r="FX208" s="219"/>
      <c r="FY208" s="219"/>
      <c r="FZ208" s="219"/>
      <c r="GA208" s="219"/>
      <c r="GB208" s="219"/>
      <c r="GC208" s="219"/>
      <c r="GD208" s="219"/>
      <c r="GE208" s="219"/>
      <c r="GF208" s="219"/>
      <c r="GG208" s="219"/>
      <c r="GH208" s="219"/>
      <c r="GI208" s="219"/>
      <c r="GJ208" s="219"/>
      <c r="GK208" s="219"/>
      <c r="GL208" s="219"/>
      <c r="GM208" s="219"/>
      <c r="GN208" s="219"/>
      <c r="GO208" s="219"/>
      <c r="GP208" s="219"/>
      <c r="GQ208" s="219"/>
      <c r="GR208" s="219"/>
      <c r="GS208" s="219"/>
      <c r="GT208" s="219"/>
      <c r="GU208" s="219"/>
      <c r="GV208" s="219"/>
      <c r="GW208" s="219"/>
      <c r="GX208" s="219"/>
      <c r="GY208" s="219"/>
      <c r="GZ208" s="219"/>
      <c r="HA208" s="219"/>
      <c r="HB208" s="219"/>
      <c r="HC208" s="219"/>
      <c r="HD208" s="219"/>
      <c r="HE208" s="219"/>
      <c r="HF208" s="219"/>
      <c r="HG208" s="219"/>
      <c r="HH208" s="219"/>
      <c r="HI208" s="219"/>
      <c r="HJ208" s="219"/>
      <c r="HK208" s="219"/>
      <c r="HL208" s="219"/>
      <c r="HM208" s="219"/>
      <c r="HN208" s="219"/>
      <c r="HO208" s="219"/>
      <c r="HP208" s="219"/>
      <c r="HQ208" s="219"/>
      <c r="HR208" s="219"/>
      <c r="HS208" s="219"/>
      <c r="HT208" s="219"/>
      <c r="HU208" s="219"/>
      <c r="HV208" s="219"/>
      <c r="HW208" s="219"/>
      <c r="HX208" s="219"/>
      <c r="HY208" s="219"/>
      <c r="HZ208" s="219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  <c r="JE208" s="4"/>
    </row>
    <row r="209" spans="1:265" s="78" customFormat="1">
      <c r="A209" s="76"/>
      <c r="B209" s="76"/>
      <c r="C209" s="76"/>
      <c r="D209" s="76"/>
      <c r="E209" s="76"/>
      <c r="F209" s="76"/>
      <c r="H209" s="79"/>
      <c r="I209" s="66"/>
      <c r="J209" s="80"/>
      <c r="K209" s="82"/>
      <c r="L209" s="82"/>
      <c r="M209" s="66"/>
      <c r="N209" s="82"/>
      <c r="O209" s="82"/>
      <c r="P209" s="104"/>
      <c r="Q209" s="104"/>
      <c r="R209" s="104"/>
      <c r="S209" s="82"/>
      <c r="T209" s="82"/>
      <c r="U209" s="82"/>
      <c r="V209" s="66"/>
      <c r="W209" s="82"/>
      <c r="X209" s="82"/>
      <c r="Y209" s="183"/>
      <c r="Z209" s="82"/>
      <c r="AA209" s="181"/>
      <c r="AB209" s="82"/>
      <c r="AC209" s="82"/>
      <c r="AD209" s="82"/>
      <c r="AE209" s="82"/>
      <c r="AF209" s="82"/>
      <c r="AG209" s="83"/>
      <c r="AH209" s="83"/>
      <c r="AI209" s="219"/>
      <c r="AJ209" s="219"/>
      <c r="AK209" s="219"/>
      <c r="AL209" s="66"/>
      <c r="AM209" s="219"/>
      <c r="AN209" s="219"/>
      <c r="AO209" s="219"/>
      <c r="AP209" s="219"/>
      <c r="AQ209" s="219"/>
      <c r="AR209" s="219"/>
      <c r="AS209" s="219"/>
      <c r="AT209" s="219"/>
      <c r="AU209" s="219"/>
      <c r="AV209" s="219"/>
      <c r="AW209" s="219"/>
      <c r="AX209" s="219"/>
      <c r="AY209" s="219"/>
      <c r="AZ209" s="219"/>
      <c r="BA209" s="219"/>
      <c r="BB209" s="219"/>
      <c r="BC209" s="219"/>
      <c r="BD209" s="219"/>
      <c r="BE209" s="219"/>
      <c r="BF209" s="219"/>
      <c r="BG209" s="219"/>
      <c r="BH209" s="219"/>
      <c r="BI209" s="219"/>
      <c r="BJ209" s="219"/>
      <c r="BK209" s="219"/>
      <c r="BL209" s="219"/>
      <c r="BM209" s="219"/>
      <c r="BN209" s="219"/>
      <c r="BO209" s="219"/>
      <c r="BP209" s="219"/>
      <c r="BQ209" s="219"/>
      <c r="BR209" s="219"/>
      <c r="BS209" s="219"/>
      <c r="BT209" s="219"/>
      <c r="BU209" s="219"/>
      <c r="BV209" s="219"/>
      <c r="BW209" s="219"/>
      <c r="BX209" s="219"/>
      <c r="BY209" s="219"/>
      <c r="BZ209" s="219"/>
      <c r="CA209" s="219"/>
      <c r="CB209" s="219"/>
      <c r="CC209" s="219"/>
      <c r="CD209" s="219"/>
      <c r="CE209" s="219"/>
      <c r="CF209" s="219"/>
      <c r="CG209" s="219"/>
      <c r="CH209" s="219"/>
      <c r="CI209" s="219"/>
      <c r="CJ209" s="219"/>
      <c r="CK209" s="219"/>
      <c r="CL209" s="219"/>
      <c r="CM209" s="219"/>
      <c r="CN209" s="219"/>
      <c r="CO209" s="219"/>
      <c r="CP209" s="219"/>
      <c r="CQ209" s="219"/>
      <c r="CR209" s="219"/>
      <c r="CS209" s="219"/>
      <c r="CT209" s="219"/>
      <c r="CU209" s="219"/>
      <c r="CV209" s="219"/>
      <c r="CW209" s="219"/>
      <c r="CX209" s="219"/>
      <c r="CY209" s="219"/>
      <c r="CZ209" s="219"/>
      <c r="DA209" s="219"/>
      <c r="DB209" s="219"/>
      <c r="DC209" s="219"/>
      <c r="DD209" s="219"/>
      <c r="DE209" s="219"/>
      <c r="DF209" s="219"/>
      <c r="DG209" s="219"/>
      <c r="DH209" s="219"/>
      <c r="DI209" s="219"/>
      <c r="DJ209" s="219"/>
      <c r="DK209" s="219"/>
      <c r="DL209" s="219"/>
      <c r="DM209" s="219"/>
      <c r="DN209" s="219"/>
      <c r="DO209" s="219"/>
      <c r="DP209" s="219"/>
      <c r="DQ209" s="219"/>
      <c r="DR209" s="219"/>
      <c r="DS209" s="219"/>
      <c r="DT209" s="219"/>
      <c r="DU209" s="219"/>
      <c r="DV209" s="219"/>
      <c r="DW209" s="219"/>
      <c r="DX209" s="219"/>
      <c r="DY209" s="219"/>
      <c r="DZ209" s="219"/>
      <c r="EA209" s="219"/>
      <c r="EB209" s="219"/>
      <c r="EC209" s="219"/>
      <c r="ED209" s="219"/>
      <c r="EE209" s="219"/>
      <c r="EF209" s="219"/>
      <c r="EG209" s="219"/>
      <c r="EH209" s="219"/>
      <c r="EI209" s="219"/>
      <c r="EJ209" s="219"/>
      <c r="EK209" s="219"/>
      <c r="EL209" s="219"/>
      <c r="EM209" s="219"/>
      <c r="EN209" s="219"/>
      <c r="EO209" s="219"/>
      <c r="EP209" s="219"/>
      <c r="EQ209" s="219"/>
      <c r="ER209" s="219"/>
      <c r="ES209" s="219"/>
      <c r="ET209" s="219"/>
      <c r="EU209" s="219"/>
      <c r="EV209" s="219"/>
      <c r="EW209" s="219"/>
      <c r="EX209" s="219"/>
      <c r="EY209" s="219"/>
      <c r="EZ209" s="219"/>
      <c r="FA209" s="219"/>
      <c r="FB209" s="219"/>
      <c r="FC209" s="219"/>
      <c r="FD209" s="219"/>
      <c r="FE209" s="219"/>
      <c r="FF209" s="219"/>
      <c r="FG209" s="219"/>
      <c r="FH209" s="219"/>
      <c r="FI209" s="219"/>
      <c r="FJ209" s="219"/>
      <c r="FK209" s="219"/>
      <c r="FL209" s="219"/>
      <c r="FM209" s="219"/>
      <c r="FN209" s="219"/>
      <c r="FO209" s="219"/>
      <c r="FP209" s="219"/>
      <c r="FQ209" s="219"/>
      <c r="FR209" s="219"/>
      <c r="FS209" s="219"/>
      <c r="FT209" s="219"/>
      <c r="FU209" s="219"/>
      <c r="FV209" s="219"/>
      <c r="FW209" s="219"/>
      <c r="FX209" s="219"/>
      <c r="FY209" s="219"/>
      <c r="FZ209" s="219"/>
      <c r="GA209" s="219"/>
      <c r="GB209" s="219"/>
      <c r="GC209" s="219"/>
      <c r="GD209" s="219"/>
      <c r="GE209" s="219"/>
      <c r="GF209" s="219"/>
      <c r="GG209" s="219"/>
      <c r="GH209" s="219"/>
      <c r="GI209" s="219"/>
      <c r="GJ209" s="219"/>
      <c r="GK209" s="219"/>
      <c r="GL209" s="219"/>
      <c r="GM209" s="219"/>
      <c r="GN209" s="219"/>
      <c r="GO209" s="219"/>
      <c r="GP209" s="219"/>
      <c r="GQ209" s="219"/>
      <c r="GR209" s="219"/>
      <c r="GS209" s="219"/>
      <c r="GT209" s="219"/>
      <c r="GU209" s="219"/>
      <c r="GV209" s="219"/>
      <c r="GW209" s="219"/>
      <c r="GX209" s="219"/>
      <c r="GY209" s="219"/>
      <c r="GZ209" s="219"/>
      <c r="HA209" s="219"/>
      <c r="HB209" s="219"/>
      <c r="HC209" s="219"/>
      <c r="HD209" s="219"/>
      <c r="HE209" s="219"/>
      <c r="HF209" s="219"/>
      <c r="HG209" s="219"/>
      <c r="HH209" s="219"/>
      <c r="HI209" s="219"/>
      <c r="HJ209" s="219"/>
      <c r="HK209" s="219"/>
      <c r="HL209" s="219"/>
      <c r="HM209" s="219"/>
      <c r="HN209" s="219"/>
      <c r="HO209" s="219"/>
      <c r="HP209" s="219"/>
      <c r="HQ209" s="219"/>
      <c r="HR209" s="219"/>
      <c r="HS209" s="219"/>
      <c r="HT209" s="219"/>
      <c r="HU209" s="219"/>
      <c r="HV209" s="219"/>
      <c r="HW209" s="219"/>
      <c r="HX209" s="219"/>
      <c r="HY209" s="219"/>
      <c r="HZ209" s="219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  <c r="JE209" s="4"/>
    </row>
    <row r="210" spans="1:265" s="78" customFormat="1">
      <c r="A210" s="76"/>
      <c r="B210" s="76"/>
      <c r="C210" s="76"/>
      <c r="D210" s="76"/>
      <c r="E210" s="76"/>
      <c r="F210" s="76"/>
      <c r="H210" s="79"/>
      <c r="I210" s="66"/>
      <c r="J210" s="80"/>
      <c r="K210" s="82"/>
      <c r="L210" s="82"/>
      <c r="M210" s="66"/>
      <c r="N210" s="82"/>
      <c r="O210" s="82"/>
      <c r="P210" s="104"/>
      <c r="Q210" s="104"/>
      <c r="R210" s="104"/>
      <c r="S210" s="82"/>
      <c r="T210" s="82"/>
      <c r="U210" s="82"/>
      <c r="V210" s="66"/>
      <c r="W210" s="82"/>
      <c r="X210" s="82"/>
      <c r="Y210" s="183"/>
      <c r="Z210" s="82"/>
      <c r="AA210" s="181"/>
      <c r="AB210" s="82"/>
      <c r="AC210" s="82"/>
      <c r="AD210" s="82"/>
      <c r="AE210" s="82"/>
      <c r="AF210" s="82"/>
      <c r="AG210" s="83"/>
      <c r="AH210" s="83"/>
      <c r="AI210" s="219"/>
      <c r="AJ210" s="219"/>
      <c r="AK210" s="219"/>
      <c r="AL210" s="66"/>
      <c r="AM210" s="219"/>
      <c r="AN210" s="219"/>
      <c r="AO210" s="219"/>
      <c r="AP210" s="219"/>
      <c r="AQ210" s="219"/>
      <c r="AR210" s="219"/>
      <c r="AS210" s="219"/>
      <c r="AT210" s="219"/>
      <c r="AU210" s="219"/>
      <c r="AV210" s="219"/>
      <c r="AW210" s="219"/>
      <c r="AX210" s="219"/>
      <c r="AY210" s="219"/>
      <c r="AZ210" s="219"/>
      <c r="BA210" s="219"/>
      <c r="BB210" s="219"/>
      <c r="BC210" s="219"/>
      <c r="BD210" s="219"/>
      <c r="BE210" s="219"/>
      <c r="BF210" s="219"/>
      <c r="BG210" s="219"/>
      <c r="BH210" s="219"/>
      <c r="BI210" s="219"/>
      <c r="BJ210" s="219"/>
      <c r="BK210" s="219"/>
      <c r="BL210" s="219"/>
      <c r="BM210" s="219"/>
      <c r="BN210" s="219"/>
      <c r="BO210" s="219"/>
      <c r="BP210" s="219"/>
      <c r="BQ210" s="219"/>
      <c r="BR210" s="219"/>
      <c r="BS210" s="219"/>
      <c r="BT210" s="219"/>
      <c r="BU210" s="219"/>
      <c r="BV210" s="219"/>
      <c r="BW210" s="219"/>
      <c r="BX210" s="219"/>
      <c r="BY210" s="219"/>
      <c r="BZ210" s="219"/>
      <c r="CA210" s="219"/>
      <c r="CB210" s="219"/>
      <c r="CC210" s="219"/>
      <c r="CD210" s="219"/>
      <c r="CE210" s="219"/>
      <c r="CF210" s="219"/>
      <c r="CG210" s="219"/>
      <c r="CH210" s="219"/>
      <c r="CI210" s="219"/>
      <c r="CJ210" s="219"/>
      <c r="CK210" s="219"/>
      <c r="CL210" s="219"/>
      <c r="CM210" s="219"/>
      <c r="CN210" s="219"/>
      <c r="CO210" s="219"/>
      <c r="CP210" s="219"/>
      <c r="CQ210" s="219"/>
      <c r="CR210" s="219"/>
      <c r="CS210" s="219"/>
      <c r="CT210" s="219"/>
      <c r="CU210" s="219"/>
      <c r="CV210" s="219"/>
      <c r="CW210" s="219"/>
      <c r="CX210" s="219"/>
      <c r="CY210" s="219"/>
      <c r="CZ210" s="219"/>
      <c r="DA210" s="219"/>
      <c r="DB210" s="219"/>
      <c r="DC210" s="219"/>
      <c r="DD210" s="219"/>
      <c r="DE210" s="219"/>
      <c r="DF210" s="219"/>
      <c r="DG210" s="219"/>
      <c r="DH210" s="219"/>
      <c r="DI210" s="219"/>
      <c r="DJ210" s="219"/>
      <c r="DK210" s="219"/>
      <c r="DL210" s="219"/>
      <c r="DM210" s="219"/>
      <c r="DN210" s="219"/>
      <c r="DO210" s="219"/>
      <c r="DP210" s="219"/>
      <c r="DQ210" s="219"/>
      <c r="DR210" s="219"/>
      <c r="DS210" s="219"/>
      <c r="DT210" s="219"/>
      <c r="DU210" s="219"/>
      <c r="DV210" s="219"/>
      <c r="DW210" s="219"/>
      <c r="DX210" s="219"/>
      <c r="DY210" s="219"/>
      <c r="DZ210" s="219"/>
      <c r="EA210" s="219"/>
      <c r="EB210" s="219"/>
      <c r="EC210" s="219"/>
      <c r="ED210" s="219"/>
      <c r="EE210" s="219"/>
      <c r="EF210" s="219"/>
      <c r="EG210" s="219"/>
      <c r="EH210" s="219"/>
      <c r="EI210" s="219"/>
      <c r="EJ210" s="219"/>
      <c r="EK210" s="219"/>
      <c r="EL210" s="219"/>
      <c r="EM210" s="219"/>
      <c r="EN210" s="219"/>
      <c r="EO210" s="219"/>
      <c r="EP210" s="219"/>
      <c r="EQ210" s="219"/>
      <c r="ER210" s="219"/>
      <c r="ES210" s="219"/>
      <c r="ET210" s="219"/>
      <c r="EU210" s="219"/>
      <c r="EV210" s="219"/>
      <c r="EW210" s="219"/>
      <c r="EX210" s="219"/>
      <c r="EY210" s="219"/>
      <c r="EZ210" s="219"/>
      <c r="FA210" s="219"/>
      <c r="FB210" s="219"/>
      <c r="FC210" s="219"/>
      <c r="FD210" s="219"/>
      <c r="FE210" s="219"/>
      <c r="FF210" s="219"/>
      <c r="FG210" s="219"/>
      <c r="FH210" s="219"/>
      <c r="FI210" s="219"/>
      <c r="FJ210" s="219"/>
      <c r="FK210" s="219"/>
      <c r="FL210" s="219"/>
      <c r="FM210" s="219"/>
      <c r="FN210" s="219"/>
      <c r="FO210" s="219"/>
      <c r="FP210" s="219"/>
      <c r="FQ210" s="219"/>
      <c r="FR210" s="219"/>
      <c r="FS210" s="219"/>
      <c r="FT210" s="219"/>
      <c r="FU210" s="219"/>
      <c r="FV210" s="219"/>
      <c r="FW210" s="219"/>
      <c r="FX210" s="219"/>
      <c r="FY210" s="219"/>
      <c r="FZ210" s="219"/>
      <c r="GA210" s="219"/>
      <c r="GB210" s="219"/>
      <c r="GC210" s="219"/>
      <c r="GD210" s="219"/>
      <c r="GE210" s="219"/>
      <c r="GF210" s="219"/>
      <c r="GG210" s="219"/>
      <c r="GH210" s="219"/>
      <c r="GI210" s="219"/>
      <c r="GJ210" s="219"/>
      <c r="GK210" s="219"/>
      <c r="GL210" s="219"/>
      <c r="GM210" s="219"/>
      <c r="GN210" s="219"/>
      <c r="GO210" s="219"/>
      <c r="GP210" s="219"/>
      <c r="GQ210" s="219"/>
      <c r="GR210" s="219"/>
      <c r="GS210" s="219"/>
      <c r="GT210" s="219"/>
      <c r="GU210" s="219"/>
      <c r="GV210" s="219"/>
      <c r="GW210" s="219"/>
      <c r="GX210" s="219"/>
      <c r="GY210" s="219"/>
      <c r="GZ210" s="219"/>
      <c r="HA210" s="219"/>
      <c r="HB210" s="219"/>
      <c r="HC210" s="219"/>
      <c r="HD210" s="219"/>
      <c r="HE210" s="219"/>
      <c r="HF210" s="219"/>
      <c r="HG210" s="219"/>
      <c r="HH210" s="219"/>
      <c r="HI210" s="219"/>
      <c r="HJ210" s="219"/>
      <c r="HK210" s="219"/>
      <c r="HL210" s="219"/>
      <c r="HM210" s="219"/>
      <c r="HN210" s="219"/>
      <c r="HO210" s="219"/>
      <c r="HP210" s="219"/>
      <c r="HQ210" s="219"/>
      <c r="HR210" s="219"/>
      <c r="HS210" s="219"/>
      <c r="HT210" s="219"/>
      <c r="HU210" s="219"/>
      <c r="HV210" s="219"/>
      <c r="HW210" s="219"/>
      <c r="HX210" s="219"/>
      <c r="HY210" s="219"/>
      <c r="HZ210" s="219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  <c r="JE210" s="4"/>
    </row>
    <row r="211" spans="1:265" s="78" customFormat="1">
      <c r="A211" s="76"/>
      <c r="B211" s="76"/>
      <c r="C211" s="76"/>
      <c r="D211" s="76"/>
      <c r="E211" s="76"/>
      <c r="F211" s="76"/>
      <c r="H211" s="79"/>
      <c r="I211" s="66"/>
      <c r="J211" s="80"/>
      <c r="K211" s="82"/>
      <c r="L211" s="82"/>
      <c r="M211" s="66"/>
      <c r="N211" s="82"/>
      <c r="O211" s="82"/>
      <c r="P211" s="104"/>
      <c r="Q211" s="104"/>
      <c r="R211" s="104"/>
      <c r="S211" s="82"/>
      <c r="T211" s="82"/>
      <c r="U211" s="82"/>
      <c r="V211" s="66"/>
      <c r="W211" s="82"/>
      <c r="X211" s="82"/>
      <c r="Y211" s="183"/>
      <c r="Z211" s="82"/>
      <c r="AA211" s="181"/>
      <c r="AB211" s="82"/>
      <c r="AC211" s="82"/>
      <c r="AD211" s="82"/>
      <c r="AE211" s="82"/>
      <c r="AF211" s="82"/>
      <c r="AG211" s="83"/>
      <c r="AH211" s="83"/>
      <c r="AI211" s="219"/>
      <c r="AJ211" s="219"/>
      <c r="AK211" s="219"/>
      <c r="AL211" s="66"/>
      <c r="AM211" s="219"/>
      <c r="AN211" s="219"/>
      <c r="AO211" s="219"/>
      <c r="AP211" s="219"/>
      <c r="AQ211" s="219"/>
      <c r="AR211" s="219"/>
      <c r="AS211" s="219"/>
      <c r="AT211" s="219"/>
      <c r="AU211" s="219"/>
      <c r="AV211" s="219"/>
      <c r="AW211" s="219"/>
      <c r="AX211" s="219"/>
      <c r="AY211" s="219"/>
      <c r="AZ211" s="219"/>
      <c r="BA211" s="219"/>
      <c r="BB211" s="219"/>
      <c r="BC211" s="219"/>
      <c r="BD211" s="219"/>
      <c r="BE211" s="219"/>
      <c r="BF211" s="219"/>
      <c r="BG211" s="219"/>
      <c r="BH211" s="219"/>
      <c r="BI211" s="219"/>
      <c r="BJ211" s="219"/>
      <c r="BK211" s="219"/>
      <c r="BL211" s="219"/>
      <c r="BM211" s="219"/>
      <c r="BN211" s="219"/>
      <c r="BO211" s="219"/>
      <c r="BP211" s="219"/>
      <c r="BQ211" s="219"/>
      <c r="BR211" s="219"/>
      <c r="BS211" s="219"/>
      <c r="BT211" s="219"/>
      <c r="BU211" s="219"/>
      <c r="BV211" s="219"/>
      <c r="BW211" s="219"/>
      <c r="BX211" s="219"/>
      <c r="BY211" s="219"/>
      <c r="BZ211" s="219"/>
      <c r="CA211" s="219"/>
      <c r="CB211" s="219"/>
      <c r="CC211" s="219"/>
      <c r="CD211" s="219"/>
      <c r="CE211" s="219"/>
      <c r="CF211" s="219"/>
      <c r="CG211" s="219"/>
      <c r="CH211" s="219"/>
      <c r="CI211" s="219"/>
      <c r="CJ211" s="219"/>
      <c r="CK211" s="219"/>
      <c r="CL211" s="219"/>
      <c r="CM211" s="219"/>
      <c r="CN211" s="219"/>
      <c r="CO211" s="219"/>
      <c r="CP211" s="219"/>
      <c r="CQ211" s="219"/>
      <c r="CR211" s="219"/>
      <c r="CS211" s="219"/>
      <c r="CT211" s="219"/>
      <c r="CU211" s="219"/>
      <c r="CV211" s="219"/>
      <c r="CW211" s="219"/>
      <c r="CX211" s="219"/>
      <c r="CY211" s="219"/>
      <c r="CZ211" s="219"/>
      <c r="DA211" s="219"/>
      <c r="DB211" s="219"/>
      <c r="DC211" s="219"/>
      <c r="DD211" s="219"/>
      <c r="DE211" s="219"/>
      <c r="DF211" s="219"/>
      <c r="DG211" s="219"/>
      <c r="DH211" s="219"/>
      <c r="DI211" s="219"/>
      <c r="DJ211" s="219"/>
      <c r="DK211" s="219"/>
      <c r="DL211" s="219"/>
      <c r="DM211" s="219"/>
      <c r="DN211" s="219"/>
      <c r="DO211" s="219"/>
      <c r="DP211" s="219"/>
      <c r="DQ211" s="219"/>
      <c r="DR211" s="219"/>
      <c r="DS211" s="219"/>
      <c r="DT211" s="219"/>
      <c r="DU211" s="219"/>
      <c r="DV211" s="219"/>
      <c r="DW211" s="219"/>
      <c r="DX211" s="219"/>
      <c r="DY211" s="219"/>
      <c r="DZ211" s="219"/>
      <c r="EA211" s="219"/>
      <c r="EB211" s="219"/>
      <c r="EC211" s="219"/>
      <c r="ED211" s="219"/>
      <c r="EE211" s="219"/>
      <c r="EF211" s="219"/>
      <c r="EG211" s="219"/>
      <c r="EH211" s="219"/>
      <c r="EI211" s="219"/>
      <c r="EJ211" s="219"/>
      <c r="EK211" s="219"/>
      <c r="EL211" s="219"/>
      <c r="EM211" s="219"/>
      <c r="EN211" s="219"/>
      <c r="EO211" s="219"/>
      <c r="EP211" s="219"/>
      <c r="EQ211" s="219"/>
      <c r="ER211" s="219"/>
      <c r="ES211" s="219"/>
      <c r="ET211" s="219"/>
      <c r="EU211" s="219"/>
      <c r="EV211" s="219"/>
      <c r="EW211" s="219"/>
      <c r="EX211" s="219"/>
      <c r="EY211" s="219"/>
      <c r="EZ211" s="219"/>
      <c r="FA211" s="219"/>
      <c r="FB211" s="219"/>
      <c r="FC211" s="219"/>
      <c r="FD211" s="219"/>
      <c r="FE211" s="219"/>
      <c r="FF211" s="219"/>
      <c r="FG211" s="219"/>
      <c r="FH211" s="219"/>
      <c r="FI211" s="219"/>
      <c r="FJ211" s="219"/>
      <c r="FK211" s="219"/>
      <c r="FL211" s="219"/>
      <c r="FM211" s="219"/>
      <c r="FN211" s="219"/>
      <c r="FO211" s="219"/>
      <c r="FP211" s="219"/>
      <c r="FQ211" s="219"/>
      <c r="FR211" s="219"/>
      <c r="FS211" s="219"/>
      <c r="FT211" s="219"/>
      <c r="FU211" s="219"/>
      <c r="FV211" s="219"/>
      <c r="FW211" s="219"/>
      <c r="FX211" s="219"/>
      <c r="FY211" s="219"/>
      <c r="FZ211" s="219"/>
      <c r="GA211" s="219"/>
      <c r="GB211" s="219"/>
      <c r="GC211" s="219"/>
      <c r="GD211" s="219"/>
      <c r="GE211" s="219"/>
      <c r="GF211" s="219"/>
      <c r="GG211" s="219"/>
      <c r="GH211" s="219"/>
      <c r="GI211" s="219"/>
      <c r="GJ211" s="219"/>
      <c r="GK211" s="219"/>
      <c r="GL211" s="219"/>
      <c r="GM211" s="219"/>
      <c r="GN211" s="219"/>
      <c r="GO211" s="219"/>
      <c r="GP211" s="219"/>
      <c r="GQ211" s="219"/>
      <c r="GR211" s="219"/>
      <c r="GS211" s="219"/>
      <c r="GT211" s="219"/>
      <c r="GU211" s="219"/>
      <c r="GV211" s="219"/>
      <c r="GW211" s="219"/>
      <c r="GX211" s="219"/>
      <c r="GY211" s="219"/>
      <c r="GZ211" s="219"/>
      <c r="HA211" s="219"/>
      <c r="HB211" s="219"/>
      <c r="HC211" s="219"/>
      <c r="HD211" s="219"/>
      <c r="HE211" s="219"/>
      <c r="HF211" s="219"/>
      <c r="HG211" s="219"/>
      <c r="HH211" s="219"/>
      <c r="HI211" s="219"/>
      <c r="HJ211" s="219"/>
      <c r="HK211" s="219"/>
      <c r="HL211" s="219"/>
      <c r="HM211" s="219"/>
      <c r="HN211" s="219"/>
      <c r="HO211" s="219"/>
      <c r="HP211" s="219"/>
      <c r="HQ211" s="219"/>
      <c r="HR211" s="219"/>
      <c r="HS211" s="219"/>
      <c r="HT211" s="219"/>
      <c r="HU211" s="219"/>
      <c r="HV211" s="219"/>
      <c r="HW211" s="219"/>
      <c r="HX211" s="219"/>
      <c r="HY211" s="219"/>
      <c r="HZ211" s="219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  <c r="JE211" s="4"/>
    </row>
    <row r="212" spans="1:265" s="78" customFormat="1">
      <c r="A212" s="76"/>
      <c r="B212" s="76"/>
      <c r="C212" s="76"/>
      <c r="D212" s="76"/>
      <c r="E212" s="76"/>
      <c r="F212" s="76"/>
      <c r="H212" s="79"/>
      <c r="I212" s="66"/>
      <c r="J212" s="80"/>
      <c r="K212" s="82"/>
      <c r="L212" s="82"/>
      <c r="M212" s="66"/>
      <c r="N212" s="82"/>
      <c r="O212" s="82"/>
      <c r="P212" s="104"/>
      <c r="Q212" s="104"/>
      <c r="R212" s="104"/>
      <c r="S212" s="82"/>
      <c r="T212" s="82"/>
      <c r="U212" s="82"/>
      <c r="V212" s="66"/>
      <c r="W212" s="82"/>
      <c r="X212" s="82"/>
      <c r="Y212" s="183"/>
      <c r="Z212" s="82"/>
      <c r="AA212" s="181"/>
      <c r="AB212" s="82"/>
      <c r="AC212" s="82"/>
      <c r="AD212" s="82"/>
      <c r="AE212" s="82"/>
      <c r="AF212" s="82"/>
      <c r="AG212" s="83"/>
      <c r="AH212" s="83"/>
      <c r="AI212" s="219"/>
      <c r="AJ212" s="219"/>
      <c r="AK212" s="219"/>
      <c r="AL212" s="66"/>
      <c r="AM212" s="219"/>
      <c r="AN212" s="219"/>
      <c r="AO212" s="219"/>
      <c r="AP212" s="219"/>
      <c r="AQ212" s="219"/>
      <c r="AR212" s="219"/>
      <c r="AS212" s="219"/>
      <c r="AT212" s="219"/>
      <c r="AU212" s="219"/>
      <c r="AV212" s="219"/>
      <c r="AW212" s="219"/>
      <c r="AX212" s="219"/>
      <c r="AY212" s="219"/>
      <c r="AZ212" s="219"/>
      <c r="BA212" s="219"/>
      <c r="BB212" s="219"/>
      <c r="BC212" s="219"/>
      <c r="BD212" s="219"/>
      <c r="BE212" s="219"/>
      <c r="BF212" s="219"/>
      <c r="BG212" s="219"/>
      <c r="BH212" s="219"/>
      <c r="BI212" s="219"/>
      <c r="BJ212" s="219"/>
      <c r="BK212" s="219"/>
      <c r="BL212" s="219"/>
      <c r="BM212" s="219"/>
      <c r="BN212" s="219"/>
      <c r="BO212" s="219"/>
      <c r="BP212" s="219"/>
      <c r="BQ212" s="219"/>
      <c r="BR212" s="219"/>
      <c r="BS212" s="219"/>
      <c r="BT212" s="219"/>
      <c r="BU212" s="219"/>
      <c r="BV212" s="219"/>
      <c r="BW212" s="219"/>
      <c r="BX212" s="219"/>
      <c r="BY212" s="219"/>
      <c r="BZ212" s="219"/>
      <c r="CA212" s="219"/>
      <c r="CB212" s="219"/>
      <c r="CC212" s="219"/>
      <c r="CD212" s="219"/>
      <c r="CE212" s="219"/>
      <c r="CF212" s="219"/>
      <c r="CG212" s="219"/>
      <c r="CH212" s="219"/>
      <c r="CI212" s="219"/>
      <c r="CJ212" s="219"/>
      <c r="CK212" s="219"/>
      <c r="CL212" s="219"/>
      <c r="CM212" s="219"/>
      <c r="CN212" s="219"/>
      <c r="CO212" s="219"/>
      <c r="CP212" s="219"/>
      <c r="CQ212" s="219"/>
      <c r="CR212" s="219"/>
      <c r="CS212" s="219"/>
      <c r="CT212" s="219"/>
      <c r="CU212" s="219"/>
      <c r="CV212" s="219"/>
      <c r="CW212" s="219"/>
      <c r="CX212" s="219"/>
      <c r="CY212" s="219"/>
      <c r="CZ212" s="219"/>
      <c r="DA212" s="219"/>
      <c r="DB212" s="219"/>
      <c r="DC212" s="219"/>
      <c r="DD212" s="219"/>
      <c r="DE212" s="219"/>
      <c r="DF212" s="219"/>
      <c r="DG212" s="219"/>
      <c r="DH212" s="219"/>
      <c r="DI212" s="219"/>
      <c r="DJ212" s="219"/>
      <c r="DK212" s="219"/>
      <c r="DL212" s="219"/>
      <c r="DM212" s="219"/>
      <c r="DN212" s="219"/>
      <c r="DO212" s="219"/>
      <c r="DP212" s="219"/>
      <c r="DQ212" s="219"/>
      <c r="DR212" s="219"/>
      <c r="DS212" s="219"/>
      <c r="DT212" s="219"/>
      <c r="DU212" s="219"/>
      <c r="DV212" s="219"/>
      <c r="DW212" s="219"/>
      <c r="DX212" s="219"/>
      <c r="DY212" s="219"/>
      <c r="DZ212" s="219"/>
      <c r="EA212" s="219"/>
      <c r="EB212" s="219"/>
      <c r="EC212" s="219"/>
      <c r="ED212" s="219"/>
      <c r="EE212" s="219"/>
      <c r="EF212" s="219"/>
      <c r="EG212" s="219"/>
      <c r="EH212" s="219"/>
      <c r="EI212" s="219"/>
      <c r="EJ212" s="219"/>
      <c r="EK212" s="219"/>
      <c r="EL212" s="219"/>
      <c r="EM212" s="219"/>
      <c r="EN212" s="219"/>
      <c r="EO212" s="219"/>
      <c r="EP212" s="219"/>
      <c r="EQ212" s="219"/>
      <c r="ER212" s="219"/>
      <c r="ES212" s="219"/>
      <c r="ET212" s="219"/>
      <c r="EU212" s="219"/>
      <c r="EV212" s="219"/>
      <c r="EW212" s="219"/>
      <c r="EX212" s="219"/>
      <c r="EY212" s="219"/>
      <c r="EZ212" s="219"/>
      <c r="FA212" s="219"/>
      <c r="FB212" s="219"/>
      <c r="FC212" s="219"/>
      <c r="FD212" s="219"/>
      <c r="FE212" s="219"/>
      <c r="FF212" s="219"/>
      <c r="FG212" s="219"/>
      <c r="FH212" s="219"/>
      <c r="FI212" s="219"/>
      <c r="FJ212" s="219"/>
      <c r="FK212" s="219"/>
      <c r="FL212" s="219"/>
      <c r="FM212" s="219"/>
      <c r="FN212" s="219"/>
      <c r="FO212" s="219"/>
      <c r="FP212" s="219"/>
      <c r="FQ212" s="219"/>
      <c r="FR212" s="219"/>
      <c r="FS212" s="219"/>
      <c r="FT212" s="219"/>
      <c r="FU212" s="219"/>
      <c r="FV212" s="219"/>
      <c r="FW212" s="219"/>
      <c r="FX212" s="219"/>
      <c r="FY212" s="219"/>
      <c r="FZ212" s="219"/>
      <c r="GA212" s="219"/>
      <c r="GB212" s="219"/>
      <c r="GC212" s="219"/>
      <c r="GD212" s="219"/>
      <c r="GE212" s="219"/>
      <c r="GF212" s="219"/>
      <c r="GG212" s="219"/>
      <c r="GH212" s="219"/>
      <c r="GI212" s="219"/>
      <c r="GJ212" s="219"/>
      <c r="GK212" s="219"/>
      <c r="GL212" s="219"/>
      <c r="GM212" s="219"/>
      <c r="GN212" s="219"/>
      <c r="GO212" s="219"/>
      <c r="GP212" s="219"/>
      <c r="GQ212" s="219"/>
      <c r="GR212" s="219"/>
      <c r="GS212" s="219"/>
      <c r="GT212" s="219"/>
      <c r="GU212" s="219"/>
      <c r="GV212" s="219"/>
      <c r="GW212" s="219"/>
      <c r="GX212" s="219"/>
      <c r="GY212" s="219"/>
      <c r="GZ212" s="219"/>
      <c r="HA212" s="219"/>
      <c r="HB212" s="219"/>
      <c r="HC212" s="219"/>
      <c r="HD212" s="219"/>
      <c r="HE212" s="219"/>
      <c r="HF212" s="219"/>
      <c r="HG212" s="219"/>
      <c r="HH212" s="219"/>
      <c r="HI212" s="219"/>
      <c r="HJ212" s="219"/>
      <c r="HK212" s="219"/>
      <c r="HL212" s="219"/>
      <c r="HM212" s="219"/>
      <c r="HN212" s="219"/>
      <c r="HO212" s="219"/>
      <c r="HP212" s="219"/>
      <c r="HQ212" s="219"/>
      <c r="HR212" s="219"/>
      <c r="HS212" s="219"/>
      <c r="HT212" s="219"/>
      <c r="HU212" s="219"/>
      <c r="HV212" s="219"/>
      <c r="HW212" s="219"/>
      <c r="HX212" s="219"/>
      <c r="HY212" s="219"/>
      <c r="HZ212" s="219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  <c r="JE212" s="4"/>
    </row>
    <row r="213" spans="1:265" s="78" customFormat="1">
      <c r="A213" s="76"/>
      <c r="B213" s="76"/>
      <c r="C213" s="76"/>
      <c r="D213" s="76"/>
      <c r="E213" s="76"/>
      <c r="F213" s="76"/>
      <c r="H213" s="79"/>
      <c r="I213" s="66"/>
      <c r="J213" s="80"/>
      <c r="K213" s="82"/>
      <c r="L213" s="82"/>
      <c r="M213" s="66"/>
      <c r="N213" s="82"/>
      <c r="O213" s="82"/>
      <c r="P213" s="104"/>
      <c r="Q213" s="104"/>
      <c r="R213" s="104"/>
      <c r="S213" s="82"/>
      <c r="T213" s="82"/>
      <c r="U213" s="82"/>
      <c r="V213" s="66"/>
      <c r="W213" s="82"/>
      <c r="X213" s="82"/>
      <c r="Y213" s="183"/>
      <c r="Z213" s="82"/>
      <c r="AA213" s="181"/>
      <c r="AB213" s="82"/>
      <c r="AC213" s="82"/>
      <c r="AD213" s="82"/>
      <c r="AE213" s="82"/>
      <c r="AF213" s="82"/>
      <c r="AG213" s="83"/>
      <c r="AH213" s="83"/>
      <c r="AI213" s="219"/>
      <c r="AJ213" s="219"/>
      <c r="AK213" s="219"/>
      <c r="AL213" s="66"/>
      <c r="AM213" s="219"/>
      <c r="AN213" s="219"/>
      <c r="AO213" s="219"/>
      <c r="AP213" s="219"/>
      <c r="AQ213" s="219"/>
      <c r="AR213" s="219"/>
      <c r="AS213" s="219"/>
      <c r="AT213" s="219"/>
      <c r="AU213" s="219"/>
      <c r="AV213" s="219"/>
      <c r="AW213" s="219"/>
      <c r="AX213" s="219"/>
      <c r="AY213" s="219"/>
      <c r="AZ213" s="219"/>
      <c r="BA213" s="219"/>
      <c r="BB213" s="219"/>
      <c r="BC213" s="219"/>
      <c r="BD213" s="219"/>
      <c r="BE213" s="219"/>
      <c r="BF213" s="219"/>
      <c r="BG213" s="219"/>
      <c r="BH213" s="219"/>
      <c r="BI213" s="219"/>
      <c r="BJ213" s="219"/>
      <c r="BK213" s="219"/>
      <c r="BL213" s="219"/>
      <c r="BM213" s="219"/>
      <c r="BN213" s="219"/>
      <c r="BO213" s="219"/>
      <c r="BP213" s="219"/>
      <c r="BQ213" s="219"/>
      <c r="BR213" s="219"/>
      <c r="BS213" s="219"/>
      <c r="BT213" s="219"/>
      <c r="BU213" s="219"/>
      <c r="BV213" s="219"/>
      <c r="BW213" s="219"/>
      <c r="BX213" s="219"/>
      <c r="BY213" s="219"/>
      <c r="BZ213" s="219"/>
      <c r="CA213" s="219"/>
      <c r="CB213" s="219"/>
      <c r="CC213" s="219"/>
      <c r="CD213" s="219"/>
      <c r="CE213" s="219"/>
      <c r="CF213" s="219"/>
      <c r="CG213" s="219"/>
      <c r="CH213" s="219"/>
      <c r="CI213" s="219"/>
      <c r="CJ213" s="219"/>
      <c r="CK213" s="219"/>
      <c r="CL213" s="219"/>
      <c r="CM213" s="219"/>
      <c r="CN213" s="219"/>
      <c r="CO213" s="219"/>
      <c r="CP213" s="219"/>
      <c r="CQ213" s="219"/>
      <c r="CR213" s="219"/>
      <c r="CS213" s="219"/>
      <c r="CT213" s="219"/>
      <c r="CU213" s="219"/>
      <c r="CV213" s="219"/>
      <c r="CW213" s="219"/>
      <c r="CX213" s="219"/>
      <c r="CY213" s="219"/>
      <c r="CZ213" s="219"/>
      <c r="DA213" s="219"/>
      <c r="DB213" s="219"/>
      <c r="DC213" s="219"/>
      <c r="DD213" s="219"/>
      <c r="DE213" s="219"/>
      <c r="DF213" s="219"/>
      <c r="DG213" s="219"/>
      <c r="DH213" s="219"/>
      <c r="DI213" s="219"/>
      <c r="DJ213" s="219"/>
      <c r="DK213" s="219"/>
      <c r="DL213" s="219"/>
      <c r="DM213" s="219"/>
      <c r="DN213" s="219"/>
      <c r="DO213" s="219"/>
      <c r="DP213" s="219"/>
      <c r="DQ213" s="219"/>
      <c r="DR213" s="219"/>
      <c r="DS213" s="219"/>
      <c r="DT213" s="219"/>
      <c r="DU213" s="219"/>
      <c r="DV213" s="219"/>
      <c r="DW213" s="219"/>
      <c r="DX213" s="219"/>
      <c r="DY213" s="219"/>
      <c r="DZ213" s="219"/>
      <c r="EA213" s="219"/>
      <c r="EB213" s="219"/>
      <c r="EC213" s="219"/>
      <c r="ED213" s="219"/>
      <c r="EE213" s="219"/>
      <c r="EF213" s="219"/>
      <c r="EG213" s="219"/>
      <c r="EH213" s="219"/>
      <c r="EI213" s="219"/>
      <c r="EJ213" s="219"/>
      <c r="EK213" s="219"/>
      <c r="EL213" s="219"/>
      <c r="EM213" s="219"/>
      <c r="EN213" s="219"/>
      <c r="EO213" s="219"/>
      <c r="EP213" s="219"/>
      <c r="EQ213" s="219"/>
      <c r="ER213" s="219"/>
      <c r="ES213" s="219"/>
      <c r="ET213" s="219"/>
      <c r="EU213" s="219"/>
      <c r="EV213" s="219"/>
      <c r="EW213" s="219"/>
      <c r="EX213" s="219"/>
      <c r="EY213" s="219"/>
      <c r="EZ213" s="219"/>
      <c r="FA213" s="219"/>
      <c r="FB213" s="219"/>
      <c r="FC213" s="219"/>
      <c r="FD213" s="219"/>
      <c r="FE213" s="219"/>
      <c r="FF213" s="219"/>
      <c r="FG213" s="219"/>
      <c r="FH213" s="219"/>
      <c r="FI213" s="219"/>
      <c r="FJ213" s="219"/>
      <c r="FK213" s="219"/>
      <c r="FL213" s="219"/>
      <c r="FM213" s="219"/>
      <c r="FN213" s="219"/>
      <c r="FO213" s="219"/>
      <c r="FP213" s="219"/>
      <c r="FQ213" s="219"/>
      <c r="FR213" s="219"/>
      <c r="FS213" s="219"/>
      <c r="FT213" s="219"/>
      <c r="FU213" s="219"/>
      <c r="FV213" s="219"/>
      <c r="FW213" s="219"/>
      <c r="FX213" s="219"/>
      <c r="FY213" s="219"/>
      <c r="FZ213" s="219"/>
      <c r="GA213" s="219"/>
      <c r="GB213" s="219"/>
      <c r="GC213" s="219"/>
      <c r="GD213" s="219"/>
      <c r="GE213" s="219"/>
      <c r="GF213" s="219"/>
      <c r="GG213" s="219"/>
      <c r="GH213" s="219"/>
      <c r="GI213" s="219"/>
      <c r="GJ213" s="219"/>
      <c r="GK213" s="219"/>
      <c r="GL213" s="219"/>
      <c r="GM213" s="219"/>
      <c r="GN213" s="219"/>
      <c r="GO213" s="219"/>
      <c r="GP213" s="219"/>
      <c r="GQ213" s="219"/>
      <c r="GR213" s="219"/>
      <c r="GS213" s="219"/>
      <c r="GT213" s="219"/>
      <c r="GU213" s="219"/>
      <c r="GV213" s="219"/>
      <c r="GW213" s="219"/>
      <c r="GX213" s="219"/>
      <c r="GY213" s="219"/>
      <c r="GZ213" s="219"/>
      <c r="HA213" s="219"/>
      <c r="HB213" s="219"/>
      <c r="HC213" s="219"/>
      <c r="HD213" s="219"/>
      <c r="HE213" s="219"/>
      <c r="HF213" s="219"/>
      <c r="HG213" s="219"/>
      <c r="HH213" s="219"/>
      <c r="HI213" s="219"/>
      <c r="HJ213" s="219"/>
      <c r="HK213" s="219"/>
      <c r="HL213" s="219"/>
      <c r="HM213" s="219"/>
      <c r="HN213" s="219"/>
      <c r="HO213" s="219"/>
      <c r="HP213" s="219"/>
      <c r="HQ213" s="219"/>
      <c r="HR213" s="219"/>
      <c r="HS213" s="219"/>
      <c r="HT213" s="219"/>
      <c r="HU213" s="219"/>
      <c r="HV213" s="219"/>
      <c r="HW213" s="219"/>
      <c r="HX213" s="219"/>
      <c r="HY213" s="219"/>
      <c r="HZ213" s="219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  <c r="JE213" s="4"/>
    </row>
    <row r="214" spans="1:265" s="78" customFormat="1">
      <c r="A214" s="76"/>
      <c r="B214" s="76"/>
      <c r="C214" s="76"/>
      <c r="D214" s="76"/>
      <c r="E214" s="76"/>
      <c r="F214" s="76"/>
      <c r="H214" s="79"/>
      <c r="I214" s="66"/>
      <c r="J214" s="80"/>
      <c r="K214" s="82"/>
      <c r="L214" s="82"/>
      <c r="M214" s="66"/>
      <c r="N214" s="82"/>
      <c r="O214" s="82"/>
      <c r="P214" s="104"/>
      <c r="Q214" s="104"/>
      <c r="R214" s="104"/>
      <c r="S214" s="82"/>
      <c r="T214" s="82"/>
      <c r="U214" s="82"/>
      <c r="V214" s="66"/>
      <c r="W214" s="82"/>
      <c r="X214" s="82"/>
      <c r="Y214" s="183"/>
      <c r="Z214" s="82"/>
      <c r="AA214" s="181"/>
      <c r="AB214" s="82"/>
      <c r="AC214" s="82"/>
      <c r="AD214" s="82"/>
      <c r="AE214" s="82"/>
      <c r="AF214" s="82"/>
      <c r="AG214" s="83"/>
      <c r="AH214" s="83"/>
      <c r="AI214" s="219"/>
      <c r="AJ214" s="219"/>
      <c r="AK214" s="219"/>
      <c r="AL214" s="66"/>
      <c r="AM214" s="219"/>
      <c r="AN214" s="219"/>
      <c r="AO214" s="219"/>
      <c r="AP214" s="219"/>
      <c r="AQ214" s="219"/>
      <c r="AR214" s="219"/>
      <c r="AS214" s="219"/>
      <c r="AT214" s="219"/>
      <c r="AU214" s="219"/>
      <c r="AV214" s="219"/>
      <c r="AW214" s="219"/>
      <c r="AX214" s="219"/>
      <c r="AY214" s="219"/>
      <c r="AZ214" s="219"/>
      <c r="BA214" s="219"/>
      <c r="BB214" s="219"/>
      <c r="BC214" s="219"/>
      <c r="BD214" s="219"/>
      <c r="BE214" s="219"/>
      <c r="BF214" s="219"/>
      <c r="BG214" s="219"/>
      <c r="BH214" s="219"/>
      <c r="BI214" s="219"/>
      <c r="BJ214" s="219"/>
      <c r="BK214" s="219"/>
      <c r="BL214" s="219"/>
      <c r="BM214" s="219"/>
      <c r="BN214" s="219"/>
      <c r="BO214" s="219"/>
      <c r="BP214" s="219"/>
      <c r="BQ214" s="219"/>
      <c r="BR214" s="219"/>
      <c r="BS214" s="219"/>
      <c r="BT214" s="219"/>
      <c r="BU214" s="219"/>
      <c r="BV214" s="219"/>
      <c r="BW214" s="219"/>
      <c r="BX214" s="219"/>
      <c r="BY214" s="219"/>
      <c r="BZ214" s="219"/>
      <c r="CA214" s="219"/>
      <c r="CB214" s="219"/>
      <c r="CC214" s="219"/>
      <c r="CD214" s="219"/>
      <c r="CE214" s="219"/>
      <c r="CF214" s="219"/>
      <c r="CG214" s="219"/>
      <c r="CH214" s="219"/>
      <c r="CI214" s="219"/>
      <c r="CJ214" s="219"/>
      <c r="CK214" s="219"/>
      <c r="CL214" s="219"/>
      <c r="CM214" s="219"/>
      <c r="CN214" s="219"/>
      <c r="CO214" s="219"/>
      <c r="CP214" s="219"/>
      <c r="CQ214" s="219"/>
      <c r="CR214" s="219"/>
      <c r="CS214" s="219"/>
      <c r="CT214" s="219"/>
      <c r="CU214" s="219"/>
      <c r="CV214" s="219"/>
      <c r="CW214" s="219"/>
      <c r="CX214" s="219"/>
      <c r="CY214" s="219"/>
      <c r="CZ214" s="219"/>
      <c r="DA214" s="219"/>
      <c r="DB214" s="219"/>
      <c r="DC214" s="219"/>
      <c r="DD214" s="219"/>
      <c r="DE214" s="219"/>
      <c r="DF214" s="219"/>
      <c r="DG214" s="219"/>
      <c r="DH214" s="219"/>
      <c r="DI214" s="219"/>
      <c r="DJ214" s="219"/>
      <c r="DK214" s="219"/>
      <c r="DL214" s="219"/>
      <c r="DM214" s="219"/>
      <c r="DN214" s="219"/>
      <c r="DO214" s="219"/>
      <c r="DP214" s="219"/>
      <c r="DQ214" s="219"/>
      <c r="DR214" s="219"/>
      <c r="DS214" s="219"/>
      <c r="DT214" s="219"/>
      <c r="DU214" s="219"/>
      <c r="DV214" s="219"/>
      <c r="DW214" s="219"/>
      <c r="DX214" s="219"/>
      <c r="DY214" s="219"/>
      <c r="DZ214" s="219"/>
      <c r="EA214" s="219"/>
      <c r="EB214" s="219"/>
      <c r="EC214" s="219"/>
      <c r="ED214" s="219"/>
      <c r="EE214" s="219"/>
      <c r="EF214" s="219"/>
      <c r="EG214" s="219"/>
      <c r="EH214" s="219"/>
      <c r="EI214" s="219"/>
      <c r="EJ214" s="219"/>
      <c r="EK214" s="219"/>
      <c r="EL214" s="219"/>
      <c r="EM214" s="219"/>
      <c r="EN214" s="219"/>
      <c r="EO214" s="219"/>
      <c r="EP214" s="219"/>
      <c r="EQ214" s="219"/>
      <c r="ER214" s="219"/>
      <c r="ES214" s="219"/>
      <c r="ET214" s="219"/>
      <c r="EU214" s="219"/>
      <c r="EV214" s="219"/>
      <c r="EW214" s="219"/>
      <c r="EX214" s="219"/>
      <c r="EY214" s="219"/>
      <c r="EZ214" s="219"/>
      <c r="FA214" s="219"/>
      <c r="FB214" s="219"/>
      <c r="FC214" s="219"/>
      <c r="FD214" s="219"/>
      <c r="FE214" s="219"/>
      <c r="FF214" s="219"/>
      <c r="FG214" s="219"/>
      <c r="FH214" s="219"/>
      <c r="FI214" s="219"/>
      <c r="FJ214" s="219"/>
      <c r="FK214" s="219"/>
      <c r="FL214" s="219"/>
      <c r="FM214" s="219"/>
      <c r="FN214" s="219"/>
      <c r="FO214" s="219"/>
      <c r="FP214" s="219"/>
      <c r="FQ214" s="219"/>
      <c r="FR214" s="219"/>
      <c r="FS214" s="219"/>
      <c r="FT214" s="219"/>
      <c r="FU214" s="219"/>
      <c r="FV214" s="219"/>
      <c r="FW214" s="219"/>
      <c r="FX214" s="219"/>
      <c r="FY214" s="219"/>
      <c r="FZ214" s="219"/>
      <c r="GA214" s="219"/>
      <c r="GB214" s="219"/>
      <c r="GC214" s="219"/>
      <c r="GD214" s="219"/>
      <c r="GE214" s="219"/>
      <c r="GF214" s="219"/>
      <c r="GG214" s="219"/>
      <c r="GH214" s="219"/>
      <c r="GI214" s="219"/>
      <c r="GJ214" s="219"/>
      <c r="GK214" s="219"/>
      <c r="GL214" s="219"/>
      <c r="GM214" s="219"/>
      <c r="GN214" s="219"/>
      <c r="GO214" s="219"/>
      <c r="GP214" s="219"/>
      <c r="GQ214" s="219"/>
      <c r="GR214" s="219"/>
      <c r="GS214" s="219"/>
      <c r="GT214" s="219"/>
      <c r="GU214" s="219"/>
      <c r="GV214" s="219"/>
      <c r="GW214" s="219"/>
      <c r="GX214" s="219"/>
      <c r="GY214" s="219"/>
      <c r="GZ214" s="219"/>
      <c r="HA214" s="219"/>
      <c r="HB214" s="219"/>
      <c r="HC214" s="219"/>
      <c r="HD214" s="219"/>
      <c r="HE214" s="219"/>
      <c r="HF214" s="219"/>
      <c r="HG214" s="219"/>
      <c r="HH214" s="219"/>
      <c r="HI214" s="219"/>
      <c r="HJ214" s="219"/>
      <c r="HK214" s="219"/>
      <c r="HL214" s="219"/>
      <c r="HM214" s="219"/>
      <c r="HN214" s="219"/>
      <c r="HO214" s="219"/>
      <c r="HP214" s="219"/>
      <c r="HQ214" s="219"/>
      <c r="HR214" s="219"/>
      <c r="HS214" s="219"/>
      <c r="HT214" s="219"/>
      <c r="HU214" s="219"/>
      <c r="HV214" s="219"/>
      <c r="HW214" s="219"/>
      <c r="HX214" s="219"/>
      <c r="HY214" s="219"/>
      <c r="HZ214" s="219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  <c r="JE214" s="4"/>
    </row>
    <row r="215" spans="1:265" s="78" customFormat="1">
      <c r="A215" s="76"/>
      <c r="B215" s="76"/>
      <c r="C215" s="76"/>
      <c r="D215" s="76"/>
      <c r="E215" s="76"/>
      <c r="F215" s="76"/>
      <c r="H215" s="79"/>
      <c r="I215" s="66"/>
      <c r="J215" s="80"/>
      <c r="K215" s="82"/>
      <c r="L215" s="82"/>
      <c r="M215" s="66"/>
      <c r="N215" s="82"/>
      <c r="O215" s="82"/>
      <c r="P215" s="104"/>
      <c r="Q215" s="104"/>
      <c r="R215" s="104"/>
      <c r="S215" s="82"/>
      <c r="T215" s="82"/>
      <c r="U215" s="82"/>
      <c r="V215" s="66"/>
      <c r="W215" s="82"/>
      <c r="X215" s="82"/>
      <c r="Y215" s="183"/>
      <c r="Z215" s="82"/>
      <c r="AA215" s="181"/>
      <c r="AB215" s="82"/>
      <c r="AC215" s="82"/>
      <c r="AD215" s="82"/>
      <c r="AE215" s="82"/>
      <c r="AF215" s="82"/>
      <c r="AG215" s="83"/>
      <c r="AH215" s="83"/>
      <c r="AI215" s="219"/>
      <c r="AJ215" s="219"/>
      <c r="AK215" s="219"/>
      <c r="AL215" s="66"/>
      <c r="AM215" s="219"/>
      <c r="AN215" s="219"/>
      <c r="AO215" s="219"/>
      <c r="AP215" s="219"/>
      <c r="AQ215" s="219"/>
      <c r="AR215" s="219"/>
      <c r="AS215" s="219"/>
      <c r="AT215" s="219"/>
      <c r="AU215" s="219"/>
      <c r="AV215" s="219"/>
      <c r="AW215" s="219"/>
      <c r="AX215" s="219"/>
      <c r="AY215" s="219"/>
      <c r="AZ215" s="219"/>
      <c r="BA215" s="219"/>
      <c r="BB215" s="219"/>
      <c r="BC215" s="219"/>
      <c r="BD215" s="219"/>
      <c r="BE215" s="219"/>
      <c r="BF215" s="219"/>
      <c r="BG215" s="219"/>
      <c r="BH215" s="219"/>
      <c r="BI215" s="219"/>
      <c r="BJ215" s="219"/>
      <c r="BK215" s="219"/>
      <c r="BL215" s="219"/>
      <c r="BM215" s="219"/>
      <c r="BN215" s="219"/>
      <c r="BO215" s="219"/>
      <c r="BP215" s="219"/>
      <c r="BQ215" s="219"/>
      <c r="BR215" s="219"/>
      <c r="BS215" s="219"/>
      <c r="BT215" s="219"/>
      <c r="BU215" s="219"/>
      <c r="BV215" s="219"/>
      <c r="BW215" s="219"/>
      <c r="BX215" s="219"/>
      <c r="BY215" s="219"/>
      <c r="BZ215" s="219"/>
      <c r="CA215" s="219"/>
      <c r="CB215" s="219"/>
      <c r="CC215" s="219"/>
      <c r="CD215" s="219"/>
      <c r="CE215" s="219"/>
      <c r="CF215" s="219"/>
      <c r="CG215" s="219"/>
      <c r="CH215" s="219"/>
      <c r="CI215" s="219"/>
      <c r="CJ215" s="219"/>
      <c r="CK215" s="219"/>
      <c r="CL215" s="219"/>
      <c r="CM215" s="219"/>
      <c r="CN215" s="219"/>
      <c r="CO215" s="219"/>
      <c r="CP215" s="219"/>
      <c r="CQ215" s="219"/>
      <c r="CR215" s="219"/>
      <c r="CS215" s="219"/>
      <c r="CT215" s="219"/>
      <c r="CU215" s="219"/>
      <c r="CV215" s="219"/>
      <c r="CW215" s="219"/>
      <c r="CX215" s="219"/>
      <c r="CY215" s="219"/>
      <c r="CZ215" s="219"/>
      <c r="DA215" s="219"/>
      <c r="DB215" s="219"/>
      <c r="DC215" s="219"/>
      <c r="DD215" s="219"/>
      <c r="DE215" s="219"/>
      <c r="DF215" s="219"/>
      <c r="DG215" s="219"/>
      <c r="DH215" s="219"/>
      <c r="DI215" s="219"/>
      <c r="DJ215" s="219"/>
      <c r="DK215" s="219"/>
      <c r="DL215" s="219"/>
      <c r="DM215" s="219"/>
      <c r="DN215" s="219"/>
      <c r="DO215" s="219"/>
      <c r="DP215" s="219"/>
      <c r="DQ215" s="219"/>
      <c r="DR215" s="219"/>
      <c r="DS215" s="219"/>
      <c r="DT215" s="219"/>
      <c r="DU215" s="219"/>
      <c r="DV215" s="219"/>
      <c r="DW215" s="219"/>
      <c r="DX215" s="219"/>
      <c r="DY215" s="219"/>
      <c r="DZ215" s="219"/>
      <c r="EA215" s="219"/>
      <c r="EB215" s="219"/>
      <c r="EC215" s="219"/>
      <c r="ED215" s="219"/>
      <c r="EE215" s="219"/>
      <c r="EF215" s="219"/>
      <c r="EG215" s="219"/>
      <c r="EH215" s="219"/>
      <c r="EI215" s="219"/>
      <c r="EJ215" s="219"/>
      <c r="EK215" s="219"/>
      <c r="EL215" s="219"/>
      <c r="EM215" s="219"/>
      <c r="EN215" s="219"/>
      <c r="EO215" s="219"/>
      <c r="EP215" s="219"/>
      <c r="EQ215" s="219"/>
      <c r="ER215" s="219"/>
      <c r="ES215" s="219"/>
      <c r="ET215" s="219"/>
      <c r="EU215" s="219"/>
      <c r="EV215" s="219"/>
      <c r="EW215" s="219"/>
      <c r="EX215" s="219"/>
      <c r="EY215" s="219"/>
      <c r="EZ215" s="219"/>
      <c r="FA215" s="219"/>
      <c r="FB215" s="219"/>
      <c r="FC215" s="219"/>
      <c r="FD215" s="219"/>
      <c r="FE215" s="219"/>
      <c r="FF215" s="219"/>
      <c r="FG215" s="219"/>
      <c r="FH215" s="219"/>
      <c r="FI215" s="219"/>
      <c r="FJ215" s="219"/>
      <c r="FK215" s="219"/>
      <c r="FL215" s="219"/>
      <c r="FM215" s="219"/>
      <c r="FN215" s="219"/>
      <c r="FO215" s="219"/>
      <c r="FP215" s="219"/>
      <c r="FQ215" s="219"/>
      <c r="FR215" s="219"/>
      <c r="FS215" s="219"/>
      <c r="FT215" s="219"/>
      <c r="FU215" s="219"/>
      <c r="FV215" s="219"/>
      <c r="FW215" s="219"/>
      <c r="FX215" s="219"/>
      <c r="FY215" s="219"/>
      <c r="FZ215" s="219"/>
      <c r="GA215" s="219"/>
      <c r="GB215" s="219"/>
      <c r="GC215" s="219"/>
      <c r="GD215" s="219"/>
      <c r="GE215" s="219"/>
      <c r="GF215" s="219"/>
      <c r="GG215" s="219"/>
      <c r="GH215" s="219"/>
      <c r="GI215" s="219"/>
      <c r="GJ215" s="219"/>
      <c r="GK215" s="219"/>
      <c r="GL215" s="219"/>
      <c r="GM215" s="219"/>
      <c r="GN215" s="219"/>
      <c r="GO215" s="219"/>
      <c r="GP215" s="219"/>
      <c r="GQ215" s="219"/>
      <c r="GR215" s="219"/>
      <c r="GS215" s="219"/>
      <c r="GT215" s="219"/>
      <c r="GU215" s="219"/>
      <c r="GV215" s="219"/>
      <c r="GW215" s="219"/>
      <c r="GX215" s="219"/>
      <c r="GY215" s="219"/>
      <c r="GZ215" s="219"/>
      <c r="HA215" s="219"/>
      <c r="HB215" s="219"/>
      <c r="HC215" s="219"/>
      <c r="HD215" s="219"/>
      <c r="HE215" s="219"/>
      <c r="HF215" s="219"/>
      <c r="HG215" s="219"/>
      <c r="HH215" s="219"/>
      <c r="HI215" s="219"/>
      <c r="HJ215" s="219"/>
      <c r="HK215" s="219"/>
      <c r="HL215" s="219"/>
      <c r="HM215" s="219"/>
      <c r="HN215" s="219"/>
      <c r="HO215" s="219"/>
      <c r="HP215" s="219"/>
      <c r="HQ215" s="219"/>
      <c r="HR215" s="219"/>
      <c r="HS215" s="219"/>
      <c r="HT215" s="219"/>
      <c r="HU215" s="219"/>
      <c r="HV215" s="219"/>
      <c r="HW215" s="219"/>
      <c r="HX215" s="219"/>
      <c r="HY215" s="219"/>
      <c r="HZ215" s="219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  <c r="JE215" s="4"/>
    </row>
    <row r="216" spans="1:265" s="78" customFormat="1">
      <c r="A216" s="76"/>
      <c r="B216" s="76"/>
      <c r="C216" s="76"/>
      <c r="D216" s="76"/>
      <c r="E216" s="76"/>
      <c r="F216" s="76"/>
      <c r="H216" s="79"/>
      <c r="I216" s="66"/>
      <c r="J216" s="80"/>
      <c r="K216" s="82"/>
      <c r="L216" s="82"/>
      <c r="M216" s="66"/>
      <c r="N216" s="82"/>
      <c r="O216" s="82"/>
      <c r="P216" s="104"/>
      <c r="Q216" s="104"/>
      <c r="R216" s="104"/>
      <c r="S216" s="82"/>
      <c r="T216" s="82"/>
      <c r="U216" s="82"/>
      <c r="V216" s="66"/>
      <c r="W216" s="82"/>
      <c r="X216" s="82"/>
      <c r="Y216" s="183"/>
      <c r="Z216" s="82"/>
      <c r="AA216" s="181"/>
      <c r="AB216" s="82"/>
      <c r="AC216" s="82"/>
      <c r="AD216" s="82"/>
      <c r="AE216" s="82"/>
      <c r="AF216" s="82"/>
      <c r="AG216" s="83"/>
      <c r="AH216" s="83"/>
      <c r="AI216" s="219"/>
      <c r="AJ216" s="219"/>
      <c r="AK216" s="219"/>
      <c r="AL216" s="66"/>
      <c r="AM216" s="219"/>
      <c r="AN216" s="219"/>
      <c r="AO216" s="219"/>
      <c r="AP216" s="219"/>
      <c r="AQ216" s="219"/>
      <c r="AR216" s="219"/>
      <c r="AS216" s="219"/>
      <c r="AT216" s="219"/>
      <c r="AU216" s="219"/>
      <c r="AV216" s="219"/>
      <c r="AW216" s="219"/>
      <c r="AX216" s="219"/>
      <c r="AY216" s="219"/>
      <c r="AZ216" s="219"/>
      <c r="BA216" s="219"/>
      <c r="BB216" s="219"/>
      <c r="BC216" s="219"/>
      <c r="BD216" s="219"/>
      <c r="BE216" s="219"/>
      <c r="BF216" s="219"/>
      <c r="BG216" s="219"/>
      <c r="BH216" s="219"/>
      <c r="BI216" s="219"/>
      <c r="BJ216" s="219"/>
      <c r="BK216" s="219"/>
      <c r="BL216" s="219"/>
      <c r="BM216" s="219"/>
      <c r="BN216" s="219"/>
      <c r="BO216" s="219"/>
      <c r="BP216" s="219"/>
      <c r="BQ216" s="219"/>
      <c r="BR216" s="219"/>
      <c r="BS216" s="219"/>
      <c r="BT216" s="219"/>
      <c r="BU216" s="219"/>
      <c r="BV216" s="219"/>
      <c r="BW216" s="219"/>
      <c r="BX216" s="219"/>
      <c r="BY216" s="219"/>
      <c r="BZ216" s="219"/>
      <c r="CA216" s="219"/>
      <c r="CB216" s="219"/>
      <c r="CC216" s="219"/>
      <c r="CD216" s="219"/>
      <c r="CE216" s="219"/>
      <c r="CF216" s="219"/>
      <c r="CG216" s="219"/>
      <c r="CH216" s="219"/>
      <c r="CI216" s="219"/>
      <c r="CJ216" s="219"/>
      <c r="CK216" s="219"/>
      <c r="CL216" s="219"/>
      <c r="CM216" s="219"/>
      <c r="CN216" s="219"/>
      <c r="CO216" s="219"/>
      <c r="CP216" s="219"/>
      <c r="CQ216" s="219"/>
      <c r="CR216" s="219"/>
      <c r="CS216" s="219"/>
      <c r="CT216" s="219"/>
      <c r="CU216" s="219"/>
      <c r="CV216" s="219"/>
      <c r="CW216" s="219"/>
      <c r="CX216" s="219"/>
      <c r="CY216" s="219"/>
      <c r="CZ216" s="219"/>
      <c r="DA216" s="219"/>
      <c r="DB216" s="219"/>
      <c r="DC216" s="219"/>
      <c r="DD216" s="219"/>
      <c r="DE216" s="219"/>
      <c r="DF216" s="219"/>
      <c r="DG216" s="219"/>
      <c r="DH216" s="219"/>
      <c r="DI216" s="219"/>
      <c r="DJ216" s="219"/>
      <c r="DK216" s="219"/>
      <c r="DL216" s="219"/>
      <c r="DM216" s="219"/>
      <c r="DN216" s="219"/>
      <c r="DO216" s="219"/>
      <c r="DP216" s="219"/>
      <c r="DQ216" s="219"/>
      <c r="DR216" s="219"/>
      <c r="DS216" s="219"/>
      <c r="DT216" s="219"/>
      <c r="DU216" s="219"/>
      <c r="DV216" s="219"/>
      <c r="DW216" s="219"/>
      <c r="DX216" s="219"/>
      <c r="DY216" s="219"/>
      <c r="DZ216" s="219"/>
      <c r="EA216" s="219"/>
      <c r="EB216" s="219"/>
      <c r="EC216" s="219"/>
      <c r="ED216" s="219"/>
      <c r="EE216" s="219"/>
      <c r="EF216" s="219"/>
      <c r="EG216" s="219"/>
      <c r="EH216" s="219"/>
      <c r="EI216" s="219"/>
      <c r="EJ216" s="219"/>
      <c r="EK216" s="219"/>
      <c r="EL216" s="219"/>
      <c r="EM216" s="219"/>
      <c r="EN216" s="219"/>
      <c r="EO216" s="219"/>
      <c r="EP216" s="219"/>
      <c r="EQ216" s="219"/>
      <c r="ER216" s="219"/>
      <c r="ES216" s="219"/>
      <c r="ET216" s="219"/>
      <c r="EU216" s="219"/>
      <c r="EV216" s="219"/>
      <c r="EW216" s="219"/>
      <c r="EX216" s="219"/>
      <c r="EY216" s="219"/>
      <c r="EZ216" s="219"/>
      <c r="FA216" s="219"/>
      <c r="FB216" s="219"/>
      <c r="FC216" s="219"/>
      <c r="FD216" s="219"/>
      <c r="FE216" s="219"/>
      <c r="FF216" s="219"/>
      <c r="FG216" s="219"/>
      <c r="FH216" s="219"/>
      <c r="FI216" s="219"/>
      <c r="FJ216" s="219"/>
      <c r="FK216" s="219"/>
      <c r="FL216" s="219"/>
      <c r="FM216" s="219"/>
      <c r="FN216" s="219"/>
      <c r="FO216" s="219"/>
      <c r="FP216" s="219"/>
      <c r="FQ216" s="219"/>
      <c r="FR216" s="219"/>
      <c r="FS216" s="219"/>
      <c r="FT216" s="219"/>
      <c r="FU216" s="219"/>
      <c r="FV216" s="219"/>
      <c r="FW216" s="219"/>
      <c r="FX216" s="219"/>
      <c r="FY216" s="219"/>
      <c r="FZ216" s="219"/>
      <c r="GA216" s="219"/>
      <c r="GB216" s="219"/>
      <c r="GC216" s="219"/>
      <c r="GD216" s="219"/>
      <c r="GE216" s="219"/>
      <c r="GF216" s="219"/>
      <c r="GG216" s="219"/>
      <c r="GH216" s="219"/>
      <c r="GI216" s="219"/>
      <c r="GJ216" s="219"/>
      <c r="GK216" s="219"/>
      <c r="GL216" s="219"/>
      <c r="GM216" s="219"/>
      <c r="GN216" s="219"/>
      <c r="GO216" s="219"/>
      <c r="GP216" s="219"/>
      <c r="GQ216" s="219"/>
      <c r="GR216" s="219"/>
      <c r="GS216" s="219"/>
      <c r="GT216" s="219"/>
      <c r="GU216" s="219"/>
      <c r="GV216" s="219"/>
      <c r="GW216" s="219"/>
      <c r="GX216" s="219"/>
      <c r="GY216" s="219"/>
      <c r="GZ216" s="219"/>
      <c r="HA216" s="219"/>
      <c r="HB216" s="219"/>
      <c r="HC216" s="219"/>
      <c r="HD216" s="219"/>
      <c r="HE216" s="219"/>
      <c r="HF216" s="219"/>
      <c r="HG216" s="219"/>
      <c r="HH216" s="219"/>
      <c r="HI216" s="219"/>
      <c r="HJ216" s="219"/>
      <c r="HK216" s="219"/>
      <c r="HL216" s="219"/>
      <c r="HM216" s="219"/>
      <c r="HN216" s="219"/>
      <c r="HO216" s="219"/>
      <c r="HP216" s="219"/>
      <c r="HQ216" s="219"/>
      <c r="HR216" s="219"/>
      <c r="HS216" s="219"/>
      <c r="HT216" s="219"/>
      <c r="HU216" s="219"/>
      <c r="HV216" s="219"/>
      <c r="HW216" s="219"/>
      <c r="HX216" s="219"/>
      <c r="HY216" s="219"/>
      <c r="HZ216" s="219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  <c r="JE216" s="4"/>
    </row>
    <row r="217" spans="1:265" s="78" customFormat="1">
      <c r="A217" s="76"/>
      <c r="B217" s="76"/>
      <c r="C217" s="76"/>
      <c r="D217" s="76"/>
      <c r="E217" s="76"/>
      <c r="F217" s="76"/>
      <c r="H217" s="79"/>
      <c r="I217" s="66"/>
      <c r="J217" s="80"/>
      <c r="K217" s="82"/>
      <c r="L217" s="82"/>
      <c r="M217" s="66"/>
      <c r="N217" s="82"/>
      <c r="O217" s="82"/>
      <c r="P217" s="104"/>
      <c r="Q217" s="104"/>
      <c r="R217" s="104"/>
      <c r="S217" s="82"/>
      <c r="T217" s="82"/>
      <c r="U217" s="82"/>
      <c r="V217" s="66"/>
      <c r="W217" s="82"/>
      <c r="X217" s="82"/>
      <c r="Y217" s="183"/>
      <c r="Z217" s="82"/>
      <c r="AA217" s="181"/>
      <c r="AB217" s="82"/>
      <c r="AC217" s="82"/>
      <c r="AD217" s="82"/>
      <c r="AE217" s="82"/>
      <c r="AF217" s="82"/>
      <c r="AG217" s="83"/>
      <c r="AH217" s="83"/>
      <c r="AI217" s="219"/>
      <c r="AJ217" s="219"/>
      <c r="AK217" s="219"/>
      <c r="AL217" s="66"/>
      <c r="AM217" s="219"/>
      <c r="AN217" s="219"/>
      <c r="AO217" s="219"/>
      <c r="AP217" s="219"/>
      <c r="AQ217" s="219"/>
      <c r="AR217" s="219"/>
      <c r="AS217" s="219"/>
      <c r="AT217" s="219"/>
      <c r="AU217" s="219"/>
      <c r="AV217" s="219"/>
      <c r="AW217" s="219"/>
      <c r="AX217" s="219"/>
      <c r="AY217" s="219"/>
      <c r="AZ217" s="219"/>
      <c r="BA217" s="219"/>
      <c r="BB217" s="219"/>
      <c r="BC217" s="219"/>
      <c r="BD217" s="219"/>
      <c r="BE217" s="219"/>
      <c r="BF217" s="219"/>
      <c r="BG217" s="219"/>
      <c r="BH217" s="219"/>
      <c r="BI217" s="219"/>
      <c r="BJ217" s="219"/>
      <c r="BK217" s="219"/>
      <c r="BL217" s="219"/>
      <c r="BM217" s="219"/>
      <c r="BN217" s="219"/>
      <c r="BO217" s="219"/>
      <c r="BP217" s="219"/>
      <c r="BQ217" s="219"/>
      <c r="BR217" s="219"/>
      <c r="BS217" s="219"/>
      <c r="BT217" s="219"/>
      <c r="BU217" s="219"/>
      <c r="BV217" s="219"/>
      <c r="BW217" s="219"/>
      <c r="BX217" s="219"/>
      <c r="BY217" s="219"/>
      <c r="BZ217" s="219"/>
      <c r="CA217" s="219"/>
      <c r="CB217" s="219"/>
      <c r="CC217" s="219"/>
      <c r="CD217" s="219"/>
      <c r="CE217" s="219"/>
      <c r="CF217" s="219"/>
      <c r="CG217" s="219"/>
      <c r="CH217" s="219"/>
      <c r="CI217" s="219"/>
      <c r="CJ217" s="219"/>
      <c r="CK217" s="219"/>
      <c r="CL217" s="219"/>
      <c r="CM217" s="219"/>
      <c r="CN217" s="219"/>
      <c r="CO217" s="219"/>
      <c r="CP217" s="219"/>
      <c r="CQ217" s="219"/>
      <c r="CR217" s="219"/>
      <c r="CS217" s="219"/>
      <c r="CT217" s="219"/>
      <c r="CU217" s="219"/>
      <c r="CV217" s="219"/>
      <c r="CW217" s="219"/>
      <c r="CX217" s="219"/>
      <c r="CY217" s="219"/>
      <c r="CZ217" s="219"/>
      <c r="DA217" s="219"/>
      <c r="DB217" s="219"/>
      <c r="DC217" s="219"/>
      <c r="DD217" s="219"/>
      <c r="DE217" s="219"/>
      <c r="DF217" s="219"/>
      <c r="DG217" s="219"/>
      <c r="DH217" s="219"/>
      <c r="DI217" s="219"/>
      <c r="DJ217" s="219"/>
      <c r="DK217" s="219"/>
      <c r="DL217" s="219"/>
      <c r="DM217" s="219"/>
      <c r="DN217" s="219"/>
      <c r="DO217" s="219"/>
      <c r="DP217" s="219"/>
      <c r="DQ217" s="219"/>
      <c r="DR217" s="219"/>
      <c r="DS217" s="219"/>
      <c r="DT217" s="219"/>
      <c r="DU217" s="219"/>
      <c r="DV217" s="219"/>
      <c r="DW217" s="219"/>
      <c r="DX217" s="219"/>
      <c r="DY217" s="219"/>
      <c r="DZ217" s="219"/>
      <c r="EA217" s="219"/>
      <c r="EB217" s="219"/>
      <c r="EC217" s="219"/>
      <c r="ED217" s="219"/>
      <c r="EE217" s="219"/>
      <c r="EF217" s="219"/>
      <c r="EG217" s="219"/>
      <c r="EH217" s="219"/>
      <c r="EI217" s="219"/>
      <c r="EJ217" s="219"/>
      <c r="EK217" s="219"/>
      <c r="EL217" s="219"/>
      <c r="EM217" s="219"/>
      <c r="EN217" s="219"/>
      <c r="EO217" s="219"/>
      <c r="EP217" s="219"/>
      <c r="EQ217" s="219"/>
      <c r="ER217" s="219"/>
      <c r="ES217" s="219"/>
      <c r="ET217" s="219"/>
      <c r="EU217" s="219"/>
      <c r="EV217" s="219"/>
      <c r="EW217" s="219"/>
      <c r="EX217" s="219"/>
      <c r="EY217" s="219"/>
      <c r="EZ217" s="219"/>
      <c r="FA217" s="219"/>
      <c r="FB217" s="219"/>
      <c r="FC217" s="219"/>
      <c r="FD217" s="219"/>
      <c r="FE217" s="219"/>
      <c r="FF217" s="219"/>
      <c r="FG217" s="219"/>
      <c r="FH217" s="219"/>
      <c r="FI217" s="219"/>
      <c r="FJ217" s="219"/>
      <c r="FK217" s="219"/>
      <c r="FL217" s="219"/>
      <c r="FM217" s="219"/>
      <c r="FN217" s="219"/>
      <c r="FO217" s="219"/>
      <c r="FP217" s="219"/>
      <c r="FQ217" s="219"/>
      <c r="FR217" s="219"/>
      <c r="FS217" s="219"/>
      <c r="FT217" s="219"/>
      <c r="FU217" s="219"/>
      <c r="FV217" s="219"/>
      <c r="FW217" s="219"/>
      <c r="FX217" s="219"/>
      <c r="FY217" s="219"/>
      <c r="FZ217" s="219"/>
      <c r="GA217" s="219"/>
      <c r="GB217" s="219"/>
      <c r="GC217" s="219"/>
      <c r="GD217" s="219"/>
      <c r="GE217" s="219"/>
      <c r="GF217" s="219"/>
      <c r="GG217" s="219"/>
      <c r="GH217" s="219"/>
      <c r="GI217" s="219"/>
      <c r="GJ217" s="219"/>
      <c r="GK217" s="219"/>
      <c r="GL217" s="219"/>
      <c r="GM217" s="219"/>
      <c r="GN217" s="219"/>
      <c r="GO217" s="219"/>
      <c r="GP217" s="219"/>
      <c r="GQ217" s="219"/>
      <c r="GR217" s="219"/>
      <c r="GS217" s="219"/>
      <c r="GT217" s="219"/>
      <c r="GU217" s="219"/>
      <c r="GV217" s="219"/>
      <c r="GW217" s="219"/>
      <c r="GX217" s="219"/>
      <c r="GY217" s="219"/>
      <c r="GZ217" s="219"/>
      <c r="HA217" s="219"/>
      <c r="HB217" s="219"/>
      <c r="HC217" s="219"/>
      <c r="HD217" s="219"/>
      <c r="HE217" s="219"/>
      <c r="HF217" s="219"/>
      <c r="HG217" s="219"/>
      <c r="HH217" s="219"/>
      <c r="HI217" s="219"/>
      <c r="HJ217" s="219"/>
      <c r="HK217" s="219"/>
      <c r="HL217" s="219"/>
      <c r="HM217" s="219"/>
      <c r="HN217" s="219"/>
      <c r="HO217" s="219"/>
      <c r="HP217" s="219"/>
      <c r="HQ217" s="219"/>
      <c r="HR217" s="219"/>
      <c r="HS217" s="219"/>
      <c r="HT217" s="219"/>
      <c r="HU217" s="219"/>
      <c r="HV217" s="219"/>
      <c r="HW217" s="219"/>
      <c r="HX217" s="219"/>
      <c r="HY217" s="219"/>
      <c r="HZ217" s="219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  <c r="JE217" s="4"/>
    </row>
    <row r="218" spans="1:265" s="78" customFormat="1">
      <c r="A218" s="76"/>
      <c r="B218" s="76"/>
      <c r="C218" s="76"/>
      <c r="D218" s="76"/>
      <c r="E218" s="76"/>
      <c r="F218" s="76"/>
      <c r="H218" s="79"/>
      <c r="I218" s="66"/>
      <c r="J218" s="80"/>
      <c r="K218" s="82"/>
      <c r="L218" s="82"/>
      <c r="M218" s="66"/>
      <c r="N218" s="82"/>
      <c r="O218" s="82"/>
      <c r="P218" s="104"/>
      <c r="Q218" s="104"/>
      <c r="R218" s="104"/>
      <c r="S218" s="82"/>
      <c r="T218" s="82"/>
      <c r="U218" s="82"/>
      <c r="V218" s="66"/>
      <c r="W218" s="82"/>
      <c r="X218" s="82"/>
      <c r="Y218" s="183"/>
      <c r="Z218" s="82"/>
      <c r="AA218" s="181"/>
      <c r="AB218" s="82"/>
      <c r="AC218" s="82"/>
      <c r="AD218" s="82"/>
      <c r="AE218" s="82"/>
      <c r="AF218" s="82"/>
      <c r="AG218" s="83"/>
      <c r="AH218" s="83"/>
      <c r="AI218" s="219"/>
      <c r="AJ218" s="219"/>
      <c r="AK218" s="219"/>
      <c r="AL218" s="66"/>
      <c r="AM218" s="219"/>
      <c r="AN218" s="219"/>
      <c r="AO218" s="219"/>
      <c r="AP218" s="219"/>
      <c r="AQ218" s="219"/>
      <c r="AR218" s="219"/>
      <c r="AS218" s="219"/>
      <c r="AT218" s="219"/>
      <c r="AU218" s="219"/>
      <c r="AV218" s="219"/>
      <c r="AW218" s="219"/>
      <c r="AX218" s="219"/>
      <c r="AY218" s="219"/>
      <c r="AZ218" s="219"/>
      <c r="BA218" s="219"/>
      <c r="BB218" s="219"/>
      <c r="BC218" s="219"/>
      <c r="BD218" s="219"/>
      <c r="BE218" s="219"/>
      <c r="BF218" s="219"/>
      <c r="BG218" s="219"/>
      <c r="BH218" s="219"/>
      <c r="BI218" s="219"/>
      <c r="BJ218" s="219"/>
      <c r="BK218" s="219"/>
      <c r="BL218" s="219"/>
      <c r="BM218" s="219"/>
      <c r="BN218" s="219"/>
      <c r="BO218" s="219"/>
      <c r="BP218" s="219"/>
      <c r="BQ218" s="219"/>
      <c r="BR218" s="219"/>
      <c r="BS218" s="219"/>
      <c r="BT218" s="219"/>
      <c r="BU218" s="219"/>
      <c r="BV218" s="219"/>
      <c r="BW218" s="219"/>
      <c r="BX218" s="219"/>
      <c r="BY218" s="219"/>
      <c r="BZ218" s="219"/>
      <c r="CA218" s="219"/>
      <c r="CB218" s="219"/>
      <c r="CC218" s="219"/>
      <c r="CD218" s="219"/>
      <c r="CE218" s="219"/>
      <c r="CF218" s="219"/>
      <c r="CG218" s="219"/>
      <c r="CH218" s="219"/>
      <c r="CI218" s="219"/>
      <c r="CJ218" s="219"/>
      <c r="CK218" s="219"/>
      <c r="CL218" s="219"/>
      <c r="CM218" s="219"/>
      <c r="CN218" s="219"/>
      <c r="CO218" s="219"/>
      <c r="CP218" s="219"/>
      <c r="CQ218" s="219"/>
      <c r="CR218" s="219"/>
      <c r="CS218" s="219"/>
      <c r="CT218" s="219"/>
      <c r="CU218" s="219"/>
      <c r="CV218" s="219"/>
      <c r="CW218" s="219"/>
      <c r="CX218" s="219"/>
      <c r="CY218" s="219"/>
      <c r="CZ218" s="219"/>
      <c r="DA218" s="219"/>
      <c r="DB218" s="219"/>
      <c r="DC218" s="219"/>
      <c r="DD218" s="219"/>
      <c r="DE218" s="219"/>
      <c r="DF218" s="219"/>
      <c r="DG218" s="219"/>
      <c r="DH218" s="219"/>
      <c r="DI218" s="219"/>
      <c r="DJ218" s="219"/>
      <c r="DK218" s="219"/>
      <c r="DL218" s="219"/>
      <c r="DM218" s="219"/>
      <c r="DN218" s="219"/>
      <c r="DO218" s="219"/>
      <c r="DP218" s="219"/>
      <c r="DQ218" s="219"/>
      <c r="DR218" s="219"/>
      <c r="DS218" s="219"/>
      <c r="DT218" s="219"/>
      <c r="DU218" s="219"/>
      <c r="DV218" s="219"/>
      <c r="DW218" s="219"/>
      <c r="DX218" s="219"/>
      <c r="DY218" s="219"/>
      <c r="DZ218" s="219"/>
      <c r="EA218" s="219"/>
      <c r="EB218" s="219"/>
      <c r="EC218" s="219"/>
      <c r="ED218" s="219"/>
      <c r="EE218" s="219"/>
      <c r="EF218" s="219"/>
      <c r="EG218" s="219"/>
      <c r="EH218" s="219"/>
      <c r="EI218" s="219"/>
      <c r="EJ218" s="219"/>
      <c r="EK218" s="219"/>
      <c r="EL218" s="219"/>
      <c r="EM218" s="219"/>
      <c r="EN218" s="219"/>
      <c r="EO218" s="219"/>
      <c r="EP218" s="219"/>
      <c r="EQ218" s="219"/>
      <c r="ER218" s="219"/>
      <c r="ES218" s="219"/>
      <c r="ET218" s="219"/>
      <c r="EU218" s="219"/>
      <c r="EV218" s="219"/>
      <c r="EW218" s="219"/>
      <c r="EX218" s="219"/>
      <c r="EY218" s="219"/>
      <c r="EZ218" s="219"/>
      <c r="FA218" s="219"/>
      <c r="FB218" s="219"/>
      <c r="FC218" s="219"/>
      <c r="FD218" s="219"/>
      <c r="FE218" s="219"/>
      <c r="FF218" s="219"/>
      <c r="FG218" s="219"/>
      <c r="FH218" s="219"/>
      <c r="FI218" s="219"/>
      <c r="FJ218" s="219"/>
      <c r="FK218" s="219"/>
      <c r="FL218" s="219"/>
      <c r="FM218" s="219"/>
      <c r="FN218" s="219"/>
      <c r="FO218" s="219"/>
      <c r="FP218" s="219"/>
      <c r="FQ218" s="219"/>
      <c r="FR218" s="219"/>
      <c r="FS218" s="219"/>
      <c r="FT218" s="219"/>
      <c r="FU218" s="219"/>
      <c r="FV218" s="219"/>
      <c r="FW218" s="219"/>
      <c r="FX218" s="219"/>
      <c r="FY218" s="219"/>
      <c r="FZ218" s="219"/>
      <c r="GA218" s="219"/>
      <c r="GB218" s="219"/>
      <c r="GC218" s="219"/>
      <c r="GD218" s="219"/>
      <c r="GE218" s="219"/>
      <c r="GF218" s="219"/>
      <c r="GG218" s="219"/>
      <c r="GH218" s="219"/>
      <c r="GI218" s="219"/>
      <c r="GJ218" s="219"/>
      <c r="GK218" s="219"/>
      <c r="GL218" s="219"/>
      <c r="GM218" s="219"/>
      <c r="GN218" s="219"/>
      <c r="GO218" s="219"/>
      <c r="GP218" s="219"/>
      <c r="GQ218" s="219"/>
      <c r="GR218" s="219"/>
      <c r="GS218" s="219"/>
      <c r="GT218" s="219"/>
      <c r="GU218" s="219"/>
      <c r="GV218" s="219"/>
      <c r="GW218" s="219"/>
      <c r="GX218" s="219"/>
      <c r="GY218" s="219"/>
      <c r="GZ218" s="219"/>
      <c r="HA218" s="219"/>
      <c r="HB218" s="219"/>
      <c r="HC218" s="219"/>
      <c r="HD218" s="219"/>
      <c r="HE218" s="219"/>
      <c r="HF218" s="219"/>
      <c r="HG218" s="219"/>
      <c r="HH218" s="219"/>
      <c r="HI218" s="219"/>
      <c r="HJ218" s="219"/>
      <c r="HK218" s="219"/>
      <c r="HL218" s="219"/>
      <c r="HM218" s="219"/>
      <c r="HN218" s="219"/>
      <c r="HO218" s="219"/>
      <c r="HP218" s="219"/>
      <c r="HQ218" s="219"/>
      <c r="HR218" s="219"/>
      <c r="HS218" s="219"/>
      <c r="HT218" s="219"/>
      <c r="HU218" s="219"/>
      <c r="HV218" s="219"/>
      <c r="HW218" s="219"/>
      <c r="HX218" s="219"/>
      <c r="HY218" s="219"/>
      <c r="HZ218" s="219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  <c r="JE218" s="4"/>
    </row>
    <row r="219" spans="1:265" s="78" customFormat="1">
      <c r="A219" s="76"/>
      <c r="B219" s="76"/>
      <c r="C219" s="76"/>
      <c r="D219" s="76"/>
      <c r="E219" s="76"/>
      <c r="F219" s="76"/>
      <c r="H219" s="79"/>
      <c r="I219" s="66"/>
      <c r="J219" s="80"/>
      <c r="K219" s="82"/>
      <c r="L219" s="82"/>
      <c r="M219" s="66"/>
      <c r="N219" s="82"/>
      <c r="O219" s="82"/>
      <c r="P219" s="104"/>
      <c r="Q219" s="104"/>
      <c r="R219" s="104"/>
      <c r="S219" s="82"/>
      <c r="T219" s="82"/>
      <c r="U219" s="82"/>
      <c r="V219" s="66"/>
      <c r="W219" s="82"/>
      <c r="X219" s="82"/>
      <c r="Y219" s="183"/>
      <c r="Z219" s="82"/>
      <c r="AA219" s="181"/>
      <c r="AB219" s="82"/>
      <c r="AC219" s="82"/>
      <c r="AD219" s="82"/>
      <c r="AE219" s="82"/>
      <c r="AF219" s="82"/>
      <c r="AG219" s="83"/>
      <c r="AH219" s="83"/>
      <c r="AI219" s="219"/>
      <c r="AJ219" s="219"/>
      <c r="AK219" s="219"/>
      <c r="AL219" s="66"/>
      <c r="AM219" s="219"/>
      <c r="AN219" s="219"/>
      <c r="AO219" s="219"/>
      <c r="AP219" s="219"/>
      <c r="AQ219" s="219"/>
      <c r="AR219" s="219"/>
      <c r="AS219" s="219"/>
      <c r="AT219" s="219"/>
      <c r="AU219" s="219"/>
      <c r="AV219" s="219"/>
      <c r="AW219" s="219"/>
      <c r="AX219" s="219"/>
      <c r="AY219" s="219"/>
      <c r="AZ219" s="219"/>
      <c r="BA219" s="219"/>
      <c r="BB219" s="219"/>
      <c r="BC219" s="219"/>
      <c r="BD219" s="219"/>
      <c r="BE219" s="219"/>
      <c r="BF219" s="219"/>
      <c r="BG219" s="219"/>
      <c r="BH219" s="219"/>
      <c r="BI219" s="219"/>
      <c r="BJ219" s="219"/>
      <c r="BK219" s="219"/>
      <c r="BL219" s="219"/>
      <c r="BM219" s="219"/>
      <c r="BN219" s="219"/>
      <c r="BO219" s="219"/>
      <c r="BP219" s="219"/>
      <c r="BQ219" s="219"/>
      <c r="BR219" s="219"/>
      <c r="BS219" s="219"/>
      <c r="BT219" s="219"/>
      <c r="BU219" s="219"/>
      <c r="BV219" s="219"/>
      <c r="BW219" s="219"/>
      <c r="BX219" s="219"/>
      <c r="BY219" s="219"/>
      <c r="BZ219" s="219"/>
      <c r="CA219" s="219"/>
      <c r="CB219" s="219"/>
      <c r="CC219" s="219"/>
      <c r="CD219" s="219"/>
      <c r="CE219" s="219"/>
      <c r="CF219" s="219"/>
      <c r="CG219" s="219"/>
      <c r="CH219" s="219"/>
      <c r="CI219" s="219"/>
      <c r="CJ219" s="219"/>
      <c r="CK219" s="219"/>
      <c r="CL219" s="219"/>
      <c r="CM219" s="219"/>
      <c r="CN219" s="219"/>
      <c r="CO219" s="219"/>
      <c r="CP219" s="219"/>
      <c r="CQ219" s="219"/>
      <c r="CR219" s="219"/>
      <c r="CS219" s="219"/>
      <c r="CT219" s="219"/>
      <c r="CU219" s="219"/>
      <c r="CV219" s="219"/>
      <c r="CW219" s="219"/>
      <c r="CX219" s="219"/>
      <c r="CY219" s="219"/>
      <c r="CZ219" s="219"/>
      <c r="DA219" s="219"/>
      <c r="DB219" s="219"/>
      <c r="DC219" s="219"/>
      <c r="DD219" s="219"/>
      <c r="DE219" s="219"/>
      <c r="DF219" s="219"/>
      <c r="DG219" s="219"/>
      <c r="DH219" s="219"/>
      <c r="DI219" s="219"/>
      <c r="DJ219" s="219"/>
      <c r="DK219" s="219"/>
      <c r="DL219" s="219"/>
      <c r="DM219" s="219"/>
      <c r="DN219" s="219"/>
      <c r="DO219" s="219"/>
      <c r="DP219" s="219"/>
      <c r="DQ219" s="219"/>
      <c r="DR219" s="219"/>
      <c r="DS219" s="219"/>
      <c r="DT219" s="219"/>
      <c r="DU219" s="219"/>
      <c r="DV219" s="219"/>
      <c r="DW219" s="219"/>
      <c r="DX219" s="219"/>
      <c r="DY219" s="219"/>
      <c r="DZ219" s="219"/>
      <c r="EA219" s="219"/>
      <c r="EB219" s="219"/>
      <c r="EC219" s="219"/>
      <c r="ED219" s="219"/>
      <c r="EE219" s="219"/>
      <c r="EF219" s="219"/>
      <c r="EG219" s="219"/>
      <c r="EH219" s="219"/>
      <c r="EI219" s="219"/>
      <c r="EJ219" s="219"/>
      <c r="EK219" s="219"/>
      <c r="EL219" s="219"/>
      <c r="EM219" s="219"/>
      <c r="EN219" s="219"/>
      <c r="EO219" s="219"/>
      <c r="EP219" s="219"/>
      <c r="EQ219" s="219"/>
      <c r="ER219" s="219"/>
      <c r="ES219" s="219"/>
      <c r="ET219" s="219"/>
      <c r="EU219" s="219"/>
      <c r="EV219" s="219"/>
      <c r="EW219" s="219"/>
      <c r="EX219" s="219"/>
      <c r="EY219" s="219"/>
      <c r="EZ219" s="219"/>
      <c r="FA219" s="219"/>
      <c r="FB219" s="219"/>
      <c r="FC219" s="219"/>
      <c r="FD219" s="219"/>
      <c r="FE219" s="219"/>
      <c r="FF219" s="219"/>
      <c r="FG219" s="219"/>
      <c r="FH219" s="219"/>
      <c r="FI219" s="219"/>
      <c r="FJ219" s="219"/>
      <c r="FK219" s="219"/>
      <c r="FL219" s="219"/>
      <c r="FM219" s="219"/>
      <c r="FN219" s="219"/>
      <c r="FO219" s="219"/>
      <c r="FP219" s="219"/>
      <c r="FQ219" s="219"/>
      <c r="FR219" s="219"/>
      <c r="FS219" s="219"/>
      <c r="FT219" s="219"/>
      <c r="FU219" s="219"/>
      <c r="FV219" s="219"/>
      <c r="FW219" s="219"/>
      <c r="FX219" s="219"/>
      <c r="FY219" s="219"/>
      <c r="FZ219" s="219"/>
      <c r="GA219" s="219"/>
      <c r="GB219" s="219"/>
      <c r="GC219" s="219"/>
      <c r="GD219" s="219"/>
      <c r="GE219" s="219"/>
      <c r="GF219" s="219"/>
      <c r="GG219" s="219"/>
      <c r="GH219" s="219"/>
      <c r="GI219" s="219"/>
      <c r="GJ219" s="219"/>
      <c r="GK219" s="219"/>
      <c r="GL219" s="219"/>
      <c r="GM219" s="219"/>
      <c r="GN219" s="219"/>
      <c r="GO219" s="219"/>
      <c r="GP219" s="219"/>
      <c r="GQ219" s="219"/>
      <c r="GR219" s="219"/>
      <c r="GS219" s="219"/>
      <c r="GT219" s="219"/>
      <c r="GU219" s="219"/>
      <c r="GV219" s="219"/>
      <c r="GW219" s="219"/>
      <c r="GX219" s="219"/>
      <c r="GY219" s="219"/>
      <c r="GZ219" s="219"/>
      <c r="HA219" s="219"/>
      <c r="HB219" s="219"/>
      <c r="HC219" s="219"/>
      <c r="HD219" s="219"/>
      <c r="HE219" s="219"/>
      <c r="HF219" s="219"/>
      <c r="HG219" s="219"/>
      <c r="HH219" s="219"/>
      <c r="HI219" s="219"/>
      <c r="HJ219" s="219"/>
      <c r="HK219" s="219"/>
      <c r="HL219" s="219"/>
      <c r="HM219" s="219"/>
      <c r="HN219" s="219"/>
      <c r="HO219" s="219"/>
      <c r="HP219" s="219"/>
      <c r="HQ219" s="219"/>
      <c r="HR219" s="219"/>
      <c r="HS219" s="219"/>
      <c r="HT219" s="219"/>
      <c r="HU219" s="219"/>
      <c r="HV219" s="219"/>
      <c r="HW219" s="219"/>
      <c r="HX219" s="219"/>
      <c r="HY219" s="219"/>
      <c r="HZ219" s="219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  <c r="JE219" s="4"/>
    </row>
    <row r="220" spans="1:265" s="78" customFormat="1">
      <c r="A220" s="76"/>
      <c r="B220" s="76"/>
      <c r="C220" s="76"/>
      <c r="D220" s="76"/>
      <c r="E220" s="76"/>
      <c r="F220" s="76"/>
      <c r="H220" s="79"/>
      <c r="I220" s="66"/>
      <c r="J220" s="80"/>
      <c r="K220" s="82"/>
      <c r="L220" s="82"/>
      <c r="M220" s="66"/>
      <c r="N220" s="82"/>
      <c r="O220" s="82"/>
      <c r="P220" s="104"/>
      <c r="Q220" s="104"/>
      <c r="R220" s="104"/>
      <c r="S220" s="82"/>
      <c r="T220" s="82"/>
      <c r="U220" s="82"/>
      <c r="V220" s="66"/>
      <c r="W220" s="82"/>
      <c r="X220" s="82"/>
      <c r="Y220" s="183"/>
      <c r="Z220" s="82"/>
      <c r="AA220" s="181"/>
      <c r="AB220" s="82"/>
      <c r="AC220" s="82"/>
      <c r="AD220" s="82"/>
      <c r="AE220" s="82"/>
      <c r="AF220" s="82"/>
      <c r="AG220" s="83"/>
      <c r="AH220" s="83"/>
      <c r="AI220" s="219"/>
      <c r="AJ220" s="219"/>
      <c r="AK220" s="219"/>
      <c r="AL220" s="66"/>
      <c r="AM220" s="219"/>
      <c r="AN220" s="219"/>
      <c r="AO220" s="219"/>
      <c r="AP220" s="219"/>
      <c r="AQ220" s="219"/>
      <c r="AR220" s="219"/>
      <c r="AS220" s="219"/>
      <c r="AT220" s="219"/>
      <c r="AU220" s="219"/>
      <c r="AV220" s="219"/>
      <c r="AW220" s="219"/>
      <c r="AX220" s="219"/>
      <c r="AY220" s="219"/>
      <c r="AZ220" s="219"/>
      <c r="BA220" s="219"/>
      <c r="BB220" s="219"/>
      <c r="BC220" s="219"/>
      <c r="BD220" s="219"/>
      <c r="BE220" s="219"/>
      <c r="BF220" s="219"/>
      <c r="BG220" s="219"/>
      <c r="BH220" s="219"/>
      <c r="BI220" s="219"/>
      <c r="BJ220" s="219"/>
      <c r="BK220" s="219"/>
      <c r="BL220" s="219"/>
      <c r="BM220" s="219"/>
      <c r="BN220" s="219"/>
      <c r="BO220" s="219"/>
      <c r="BP220" s="219"/>
      <c r="BQ220" s="219"/>
      <c r="BR220" s="219"/>
      <c r="BS220" s="219"/>
      <c r="BT220" s="219"/>
      <c r="BU220" s="219"/>
      <c r="BV220" s="219"/>
      <c r="BW220" s="219"/>
      <c r="BX220" s="219"/>
      <c r="BY220" s="219"/>
      <c r="BZ220" s="219"/>
      <c r="CA220" s="219"/>
      <c r="CB220" s="219"/>
      <c r="CC220" s="219"/>
      <c r="CD220" s="219"/>
      <c r="CE220" s="219"/>
      <c r="CF220" s="219"/>
      <c r="CG220" s="219"/>
      <c r="CH220" s="219"/>
      <c r="CI220" s="219"/>
      <c r="CJ220" s="219"/>
      <c r="CK220" s="219"/>
      <c r="CL220" s="219"/>
      <c r="CM220" s="219"/>
      <c r="CN220" s="219"/>
      <c r="CO220" s="219"/>
      <c r="CP220" s="219"/>
      <c r="CQ220" s="219"/>
      <c r="CR220" s="219"/>
      <c r="CS220" s="219"/>
      <c r="CT220" s="219"/>
      <c r="CU220" s="219"/>
      <c r="CV220" s="219"/>
      <c r="CW220" s="219"/>
      <c r="CX220" s="219"/>
      <c r="CY220" s="219"/>
      <c r="CZ220" s="219"/>
      <c r="DA220" s="219"/>
      <c r="DB220" s="219"/>
      <c r="DC220" s="219"/>
      <c r="DD220" s="219"/>
      <c r="DE220" s="219"/>
      <c r="DF220" s="219"/>
      <c r="DG220" s="219"/>
      <c r="DH220" s="219"/>
      <c r="DI220" s="219"/>
      <c r="DJ220" s="219"/>
      <c r="DK220" s="219"/>
      <c r="DL220" s="219"/>
      <c r="DM220" s="219"/>
      <c r="DN220" s="219"/>
      <c r="DO220" s="219"/>
      <c r="DP220" s="219"/>
      <c r="DQ220" s="219"/>
      <c r="DR220" s="219"/>
      <c r="DS220" s="219"/>
      <c r="DT220" s="219"/>
      <c r="DU220" s="219"/>
      <c r="DV220" s="219"/>
      <c r="DW220" s="219"/>
      <c r="DX220" s="219"/>
      <c r="DY220" s="219"/>
      <c r="DZ220" s="219"/>
      <c r="EA220" s="219"/>
      <c r="EB220" s="219"/>
      <c r="EC220" s="219"/>
      <c r="ED220" s="219"/>
      <c r="EE220" s="219"/>
      <c r="EF220" s="219"/>
      <c r="EG220" s="219"/>
      <c r="EH220" s="219"/>
      <c r="EI220" s="219"/>
      <c r="EJ220" s="219"/>
      <c r="EK220" s="219"/>
      <c r="EL220" s="219"/>
      <c r="EM220" s="219"/>
      <c r="EN220" s="219"/>
      <c r="EO220" s="219"/>
      <c r="EP220" s="219"/>
      <c r="EQ220" s="219"/>
      <c r="ER220" s="219"/>
      <c r="ES220" s="219"/>
      <c r="ET220" s="219"/>
      <c r="EU220" s="219"/>
      <c r="EV220" s="219"/>
      <c r="EW220" s="219"/>
      <c r="EX220" s="219"/>
      <c r="EY220" s="219"/>
      <c r="EZ220" s="219"/>
      <c r="FA220" s="219"/>
      <c r="FB220" s="219"/>
      <c r="FC220" s="219"/>
      <c r="FD220" s="219"/>
      <c r="FE220" s="219"/>
      <c r="FF220" s="219"/>
      <c r="FG220" s="219"/>
      <c r="FH220" s="219"/>
      <c r="FI220" s="219"/>
      <c r="FJ220" s="219"/>
      <c r="FK220" s="219"/>
      <c r="FL220" s="219"/>
      <c r="FM220" s="219"/>
      <c r="FN220" s="219"/>
      <c r="FO220" s="219"/>
      <c r="FP220" s="219"/>
      <c r="FQ220" s="219"/>
      <c r="FR220" s="219"/>
      <c r="FS220" s="219"/>
      <c r="FT220" s="219"/>
      <c r="FU220" s="219"/>
      <c r="FV220" s="219"/>
      <c r="FW220" s="219"/>
      <c r="FX220" s="219"/>
      <c r="FY220" s="219"/>
      <c r="FZ220" s="219"/>
      <c r="GA220" s="219"/>
      <c r="GB220" s="219"/>
      <c r="GC220" s="219"/>
      <c r="GD220" s="219"/>
      <c r="GE220" s="219"/>
      <c r="GF220" s="219"/>
      <c r="GG220" s="219"/>
      <c r="GH220" s="219"/>
      <c r="GI220" s="219"/>
      <c r="GJ220" s="219"/>
      <c r="GK220" s="219"/>
      <c r="GL220" s="219"/>
      <c r="GM220" s="219"/>
      <c r="GN220" s="219"/>
      <c r="GO220" s="219"/>
      <c r="GP220" s="219"/>
      <c r="GQ220" s="219"/>
      <c r="GR220" s="219"/>
      <c r="GS220" s="219"/>
      <c r="GT220" s="219"/>
      <c r="GU220" s="219"/>
      <c r="GV220" s="219"/>
      <c r="GW220" s="219"/>
      <c r="GX220" s="219"/>
      <c r="GY220" s="219"/>
      <c r="GZ220" s="219"/>
      <c r="HA220" s="219"/>
      <c r="HB220" s="219"/>
      <c r="HC220" s="219"/>
      <c r="HD220" s="219"/>
      <c r="HE220" s="219"/>
      <c r="HF220" s="219"/>
      <c r="HG220" s="219"/>
      <c r="HH220" s="219"/>
      <c r="HI220" s="219"/>
      <c r="HJ220" s="219"/>
      <c r="HK220" s="219"/>
      <c r="HL220" s="219"/>
      <c r="HM220" s="219"/>
      <c r="HN220" s="219"/>
      <c r="HO220" s="219"/>
      <c r="HP220" s="219"/>
      <c r="HQ220" s="219"/>
      <c r="HR220" s="219"/>
      <c r="HS220" s="219"/>
      <c r="HT220" s="219"/>
      <c r="HU220" s="219"/>
      <c r="HV220" s="219"/>
      <c r="HW220" s="219"/>
      <c r="HX220" s="219"/>
      <c r="HY220" s="219"/>
      <c r="HZ220" s="219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  <c r="JE220" s="4"/>
    </row>
    <row r="221" spans="1:265" s="78" customFormat="1">
      <c r="A221" s="76"/>
      <c r="B221" s="76"/>
      <c r="C221" s="76"/>
      <c r="D221" s="76"/>
      <c r="E221" s="76"/>
      <c r="F221" s="76"/>
      <c r="H221" s="79"/>
      <c r="I221" s="66"/>
      <c r="J221" s="80"/>
      <c r="K221" s="82"/>
      <c r="L221" s="82"/>
      <c r="M221" s="66"/>
      <c r="N221" s="82"/>
      <c r="O221" s="82"/>
      <c r="P221" s="104"/>
      <c r="Q221" s="104"/>
      <c r="R221" s="104"/>
      <c r="S221" s="82"/>
      <c r="T221" s="82"/>
      <c r="U221" s="82"/>
      <c r="V221" s="66"/>
      <c r="W221" s="82"/>
      <c r="X221" s="82"/>
      <c r="Y221" s="183"/>
      <c r="Z221" s="82"/>
      <c r="AA221" s="181"/>
      <c r="AB221" s="82"/>
      <c r="AC221" s="82"/>
      <c r="AD221" s="82"/>
      <c r="AE221" s="82"/>
      <c r="AF221" s="82"/>
      <c r="AG221" s="83"/>
      <c r="AH221" s="83"/>
      <c r="AI221" s="219"/>
      <c r="AJ221" s="219"/>
      <c r="AK221" s="219"/>
      <c r="AL221" s="66"/>
      <c r="AM221" s="219"/>
      <c r="AN221" s="219"/>
      <c r="AO221" s="219"/>
      <c r="AP221" s="219"/>
      <c r="AQ221" s="219"/>
      <c r="AR221" s="219"/>
      <c r="AS221" s="219"/>
      <c r="AT221" s="219"/>
      <c r="AU221" s="219"/>
      <c r="AV221" s="219"/>
      <c r="AW221" s="219"/>
      <c r="AX221" s="219"/>
      <c r="AY221" s="219"/>
      <c r="AZ221" s="219"/>
      <c r="BA221" s="219"/>
      <c r="BB221" s="219"/>
      <c r="BC221" s="219"/>
      <c r="BD221" s="219"/>
      <c r="BE221" s="219"/>
      <c r="BF221" s="219"/>
      <c r="BG221" s="219"/>
      <c r="BH221" s="219"/>
      <c r="BI221" s="219"/>
      <c r="BJ221" s="219"/>
      <c r="BK221" s="219"/>
      <c r="BL221" s="219"/>
      <c r="BM221" s="219"/>
      <c r="BN221" s="219"/>
      <c r="BO221" s="219"/>
      <c r="BP221" s="219"/>
      <c r="BQ221" s="219"/>
      <c r="BR221" s="219"/>
      <c r="BS221" s="219"/>
      <c r="BT221" s="219"/>
      <c r="BU221" s="219"/>
      <c r="BV221" s="219"/>
      <c r="BW221" s="219"/>
      <c r="BX221" s="219"/>
      <c r="BY221" s="219"/>
      <c r="BZ221" s="219"/>
      <c r="CA221" s="219"/>
      <c r="CB221" s="219"/>
      <c r="CC221" s="219"/>
      <c r="CD221" s="219"/>
      <c r="CE221" s="219"/>
      <c r="CF221" s="219"/>
      <c r="CG221" s="219"/>
      <c r="CH221" s="219"/>
      <c r="CI221" s="219"/>
      <c r="CJ221" s="219"/>
      <c r="CK221" s="219"/>
      <c r="CL221" s="219"/>
      <c r="CM221" s="219"/>
      <c r="CN221" s="219"/>
      <c r="CO221" s="219"/>
      <c r="CP221" s="219"/>
      <c r="CQ221" s="219"/>
      <c r="CR221" s="219"/>
      <c r="CS221" s="219"/>
      <c r="CT221" s="219"/>
      <c r="CU221" s="219"/>
      <c r="CV221" s="219"/>
      <c r="CW221" s="219"/>
      <c r="CX221" s="219"/>
      <c r="CY221" s="219"/>
      <c r="CZ221" s="219"/>
      <c r="DA221" s="219"/>
      <c r="DB221" s="219"/>
      <c r="DC221" s="219"/>
      <c r="DD221" s="219"/>
      <c r="DE221" s="219"/>
      <c r="DF221" s="219"/>
      <c r="DG221" s="219"/>
      <c r="DH221" s="219"/>
      <c r="DI221" s="219"/>
      <c r="DJ221" s="219"/>
      <c r="DK221" s="219"/>
      <c r="DL221" s="219"/>
      <c r="DM221" s="219"/>
      <c r="DN221" s="219"/>
      <c r="DO221" s="219"/>
      <c r="DP221" s="219"/>
      <c r="DQ221" s="219"/>
      <c r="DR221" s="219"/>
      <c r="DS221" s="219"/>
      <c r="DT221" s="219"/>
      <c r="DU221" s="219"/>
      <c r="DV221" s="219"/>
      <c r="DW221" s="219"/>
      <c r="DX221" s="219"/>
      <c r="DY221" s="219"/>
      <c r="DZ221" s="219"/>
      <c r="EA221" s="219"/>
      <c r="EB221" s="219"/>
      <c r="EC221" s="219"/>
      <c r="ED221" s="219"/>
      <c r="EE221" s="219"/>
      <c r="EF221" s="219"/>
      <c r="EG221" s="219"/>
      <c r="EH221" s="219"/>
      <c r="EI221" s="219"/>
      <c r="EJ221" s="219"/>
      <c r="EK221" s="219"/>
      <c r="EL221" s="219"/>
      <c r="EM221" s="219"/>
      <c r="EN221" s="219"/>
      <c r="EO221" s="219"/>
      <c r="EP221" s="219"/>
      <c r="EQ221" s="219"/>
      <c r="ER221" s="219"/>
      <c r="ES221" s="219"/>
      <c r="ET221" s="219"/>
      <c r="EU221" s="219"/>
      <c r="EV221" s="219"/>
      <c r="EW221" s="219"/>
      <c r="EX221" s="219"/>
      <c r="EY221" s="219"/>
      <c r="EZ221" s="219"/>
      <c r="FA221" s="219"/>
      <c r="FB221" s="219"/>
      <c r="FC221" s="219"/>
      <c r="FD221" s="219"/>
      <c r="FE221" s="219"/>
      <c r="FF221" s="219"/>
      <c r="FG221" s="219"/>
      <c r="FH221" s="219"/>
      <c r="FI221" s="219"/>
      <c r="FJ221" s="219"/>
      <c r="FK221" s="219"/>
      <c r="FL221" s="219"/>
      <c r="FM221" s="219"/>
      <c r="FN221" s="219"/>
      <c r="FO221" s="219"/>
      <c r="FP221" s="219"/>
      <c r="FQ221" s="219"/>
      <c r="FR221" s="219"/>
      <c r="FS221" s="219"/>
      <c r="FT221" s="219"/>
      <c r="FU221" s="219"/>
      <c r="FV221" s="219"/>
      <c r="FW221" s="219"/>
      <c r="FX221" s="219"/>
      <c r="FY221" s="219"/>
      <c r="FZ221" s="219"/>
      <c r="GA221" s="219"/>
      <c r="GB221" s="219"/>
      <c r="GC221" s="219"/>
      <c r="GD221" s="219"/>
      <c r="GE221" s="219"/>
      <c r="GF221" s="219"/>
      <c r="GG221" s="219"/>
      <c r="GH221" s="219"/>
      <c r="GI221" s="219"/>
      <c r="GJ221" s="219"/>
      <c r="GK221" s="219"/>
      <c r="GL221" s="219"/>
      <c r="GM221" s="219"/>
      <c r="GN221" s="219"/>
      <c r="GO221" s="219"/>
      <c r="GP221" s="219"/>
      <c r="GQ221" s="219"/>
      <c r="GR221" s="219"/>
      <c r="GS221" s="219"/>
      <c r="GT221" s="219"/>
      <c r="GU221" s="219"/>
      <c r="GV221" s="219"/>
      <c r="GW221" s="219"/>
      <c r="GX221" s="219"/>
      <c r="GY221" s="219"/>
      <c r="GZ221" s="219"/>
      <c r="HA221" s="219"/>
      <c r="HB221" s="219"/>
      <c r="HC221" s="219"/>
      <c r="HD221" s="219"/>
      <c r="HE221" s="219"/>
      <c r="HF221" s="219"/>
      <c r="HG221" s="219"/>
      <c r="HH221" s="219"/>
      <c r="HI221" s="219"/>
      <c r="HJ221" s="219"/>
      <c r="HK221" s="219"/>
      <c r="HL221" s="219"/>
      <c r="HM221" s="219"/>
      <c r="HN221" s="219"/>
      <c r="HO221" s="219"/>
      <c r="HP221" s="219"/>
      <c r="HQ221" s="219"/>
      <c r="HR221" s="219"/>
      <c r="HS221" s="219"/>
      <c r="HT221" s="219"/>
      <c r="HU221" s="219"/>
      <c r="HV221" s="219"/>
      <c r="HW221" s="219"/>
      <c r="HX221" s="219"/>
      <c r="HY221" s="219"/>
      <c r="HZ221" s="219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  <c r="JE221" s="4"/>
    </row>
    <row r="222" spans="1:265" s="78" customFormat="1">
      <c r="A222" s="76"/>
      <c r="B222" s="76"/>
      <c r="C222" s="76"/>
      <c r="D222" s="76"/>
      <c r="E222" s="76"/>
      <c r="F222" s="76"/>
      <c r="H222" s="79"/>
      <c r="I222" s="66"/>
      <c r="J222" s="80"/>
      <c r="K222" s="82"/>
      <c r="L222" s="82"/>
      <c r="M222" s="66"/>
      <c r="N222" s="82"/>
      <c r="O222" s="82"/>
      <c r="P222" s="104"/>
      <c r="Q222" s="104"/>
      <c r="R222" s="104"/>
      <c r="S222" s="82"/>
      <c r="T222" s="82"/>
      <c r="U222" s="82"/>
      <c r="V222" s="66"/>
      <c r="W222" s="82"/>
      <c r="X222" s="82"/>
      <c r="Y222" s="183"/>
      <c r="Z222" s="82"/>
      <c r="AA222" s="181"/>
      <c r="AB222" s="82"/>
      <c r="AC222" s="82"/>
      <c r="AD222" s="82"/>
      <c r="AE222" s="82"/>
      <c r="AF222" s="82"/>
      <c r="AG222" s="83"/>
      <c r="AH222" s="83"/>
      <c r="AI222" s="219"/>
      <c r="AJ222" s="219"/>
      <c r="AK222" s="219"/>
      <c r="AL222" s="66"/>
      <c r="AM222" s="219"/>
      <c r="AN222" s="219"/>
      <c r="AO222" s="219"/>
      <c r="AP222" s="219"/>
      <c r="AQ222" s="219"/>
      <c r="AR222" s="219"/>
      <c r="AS222" s="219"/>
      <c r="AT222" s="219"/>
      <c r="AU222" s="219"/>
      <c r="AV222" s="219"/>
      <c r="AW222" s="219"/>
      <c r="AX222" s="219"/>
      <c r="AY222" s="219"/>
      <c r="AZ222" s="219"/>
      <c r="BA222" s="219"/>
      <c r="BB222" s="219"/>
      <c r="BC222" s="219"/>
      <c r="BD222" s="219"/>
      <c r="BE222" s="219"/>
      <c r="BF222" s="219"/>
      <c r="BG222" s="219"/>
      <c r="BH222" s="219"/>
      <c r="BI222" s="219"/>
      <c r="BJ222" s="219"/>
      <c r="BK222" s="219"/>
      <c r="BL222" s="219"/>
      <c r="BM222" s="219"/>
      <c r="BN222" s="219"/>
      <c r="BO222" s="219"/>
      <c r="BP222" s="219"/>
      <c r="BQ222" s="219"/>
      <c r="BR222" s="219"/>
      <c r="BS222" s="219"/>
      <c r="BT222" s="219"/>
      <c r="BU222" s="219"/>
      <c r="BV222" s="219"/>
      <c r="BW222" s="219"/>
      <c r="BX222" s="219"/>
      <c r="BY222" s="219"/>
      <c r="BZ222" s="219"/>
      <c r="CA222" s="219"/>
      <c r="CB222" s="219"/>
      <c r="CC222" s="219"/>
      <c r="CD222" s="219"/>
      <c r="CE222" s="219"/>
      <c r="CF222" s="219"/>
      <c r="CG222" s="219"/>
      <c r="CH222" s="219"/>
      <c r="CI222" s="219"/>
      <c r="CJ222" s="219"/>
      <c r="CK222" s="219"/>
      <c r="CL222" s="219"/>
      <c r="CM222" s="219"/>
      <c r="CN222" s="219"/>
      <c r="CO222" s="219"/>
      <c r="CP222" s="219"/>
      <c r="CQ222" s="219"/>
      <c r="CR222" s="219"/>
      <c r="CS222" s="219"/>
      <c r="CT222" s="219"/>
      <c r="CU222" s="219"/>
      <c r="CV222" s="219"/>
      <c r="CW222" s="219"/>
      <c r="CX222" s="219"/>
      <c r="CY222" s="219"/>
      <c r="CZ222" s="219"/>
      <c r="DA222" s="219"/>
      <c r="DB222" s="219"/>
      <c r="DC222" s="219"/>
      <c r="DD222" s="219"/>
      <c r="DE222" s="219"/>
      <c r="DF222" s="219"/>
      <c r="DG222" s="219"/>
      <c r="DH222" s="219"/>
      <c r="DI222" s="219"/>
      <c r="DJ222" s="219"/>
      <c r="DK222" s="219"/>
      <c r="DL222" s="219"/>
      <c r="DM222" s="219"/>
      <c r="DN222" s="219"/>
      <c r="DO222" s="219"/>
      <c r="DP222" s="219"/>
      <c r="DQ222" s="219"/>
      <c r="DR222" s="219"/>
      <c r="DS222" s="219"/>
      <c r="DT222" s="219"/>
      <c r="DU222" s="219"/>
      <c r="DV222" s="219"/>
      <c r="DW222" s="219"/>
      <c r="DX222" s="219"/>
      <c r="DY222" s="219"/>
      <c r="DZ222" s="219"/>
      <c r="EA222" s="219"/>
      <c r="EB222" s="219"/>
      <c r="EC222" s="219"/>
      <c r="ED222" s="219"/>
      <c r="EE222" s="219"/>
      <c r="EF222" s="219"/>
      <c r="EG222" s="219"/>
      <c r="EH222" s="219"/>
      <c r="EI222" s="219"/>
      <c r="EJ222" s="219"/>
      <c r="EK222" s="219"/>
      <c r="EL222" s="219"/>
      <c r="EM222" s="219"/>
      <c r="EN222" s="219"/>
      <c r="EO222" s="219"/>
      <c r="EP222" s="219"/>
      <c r="EQ222" s="219"/>
      <c r="ER222" s="219"/>
      <c r="ES222" s="219"/>
      <c r="ET222" s="219"/>
      <c r="EU222" s="219"/>
      <c r="EV222" s="219"/>
      <c r="EW222" s="219"/>
      <c r="EX222" s="219"/>
      <c r="EY222" s="219"/>
      <c r="EZ222" s="219"/>
      <c r="FA222" s="219"/>
      <c r="FB222" s="219"/>
      <c r="FC222" s="219"/>
      <c r="FD222" s="219"/>
      <c r="FE222" s="219"/>
      <c r="FF222" s="219"/>
      <c r="FG222" s="219"/>
      <c r="FH222" s="219"/>
      <c r="FI222" s="219"/>
      <c r="FJ222" s="219"/>
      <c r="FK222" s="219"/>
      <c r="FL222" s="219"/>
      <c r="FM222" s="219"/>
      <c r="FN222" s="219"/>
      <c r="FO222" s="219"/>
      <c r="FP222" s="219"/>
      <c r="FQ222" s="219"/>
      <c r="FR222" s="219"/>
      <c r="FS222" s="219"/>
      <c r="FT222" s="219"/>
      <c r="FU222" s="219"/>
      <c r="FV222" s="219"/>
      <c r="FW222" s="219"/>
      <c r="FX222" s="219"/>
      <c r="FY222" s="219"/>
      <c r="FZ222" s="219"/>
      <c r="GA222" s="219"/>
      <c r="GB222" s="219"/>
      <c r="GC222" s="219"/>
      <c r="GD222" s="219"/>
      <c r="GE222" s="219"/>
      <c r="GF222" s="219"/>
      <c r="GG222" s="219"/>
      <c r="GH222" s="219"/>
      <c r="GI222" s="219"/>
      <c r="GJ222" s="219"/>
      <c r="GK222" s="219"/>
      <c r="GL222" s="219"/>
      <c r="GM222" s="219"/>
      <c r="GN222" s="219"/>
      <c r="GO222" s="219"/>
      <c r="GP222" s="219"/>
      <c r="GQ222" s="219"/>
      <c r="GR222" s="219"/>
      <c r="GS222" s="219"/>
      <c r="GT222" s="219"/>
      <c r="GU222" s="219"/>
      <c r="GV222" s="219"/>
      <c r="GW222" s="219"/>
      <c r="GX222" s="219"/>
      <c r="GY222" s="219"/>
      <c r="GZ222" s="219"/>
      <c r="HA222" s="219"/>
      <c r="HB222" s="219"/>
      <c r="HC222" s="219"/>
      <c r="HD222" s="219"/>
      <c r="HE222" s="219"/>
      <c r="HF222" s="219"/>
      <c r="HG222" s="219"/>
      <c r="HH222" s="219"/>
      <c r="HI222" s="219"/>
      <c r="HJ222" s="219"/>
      <c r="HK222" s="219"/>
      <c r="HL222" s="219"/>
      <c r="HM222" s="219"/>
      <c r="HN222" s="219"/>
      <c r="HO222" s="219"/>
      <c r="HP222" s="219"/>
      <c r="HQ222" s="219"/>
      <c r="HR222" s="219"/>
      <c r="HS222" s="219"/>
      <c r="HT222" s="219"/>
      <c r="HU222" s="219"/>
      <c r="HV222" s="219"/>
      <c r="HW222" s="219"/>
      <c r="HX222" s="219"/>
      <c r="HY222" s="219"/>
      <c r="HZ222" s="219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  <c r="JE222" s="4"/>
    </row>
    <row r="223" spans="1:265" s="78" customFormat="1">
      <c r="A223" s="76"/>
      <c r="B223" s="76"/>
      <c r="C223" s="76"/>
      <c r="D223" s="76"/>
      <c r="E223" s="76"/>
      <c r="F223" s="76"/>
      <c r="H223" s="79"/>
      <c r="I223" s="66"/>
      <c r="J223" s="80"/>
      <c r="K223" s="82"/>
      <c r="L223" s="82"/>
      <c r="M223" s="66"/>
      <c r="N223" s="82"/>
      <c r="O223" s="82"/>
      <c r="P223" s="104"/>
      <c r="Q223" s="104"/>
      <c r="R223" s="104"/>
      <c r="S223" s="82"/>
      <c r="T223" s="82"/>
      <c r="U223" s="82"/>
      <c r="V223" s="66"/>
      <c r="W223" s="82"/>
      <c r="X223" s="82"/>
      <c r="Y223" s="183"/>
      <c r="Z223" s="82"/>
      <c r="AA223" s="181"/>
      <c r="AB223" s="82"/>
      <c r="AC223" s="82"/>
      <c r="AD223" s="82"/>
      <c r="AE223" s="82"/>
      <c r="AF223" s="82"/>
      <c r="AG223" s="83"/>
      <c r="AH223" s="83"/>
      <c r="AI223" s="219"/>
      <c r="AJ223" s="219"/>
      <c r="AK223" s="219"/>
      <c r="AL223" s="66"/>
      <c r="AM223" s="219"/>
      <c r="AN223" s="219"/>
      <c r="AO223" s="219"/>
      <c r="AP223" s="219"/>
      <c r="AQ223" s="219"/>
      <c r="AR223" s="219"/>
      <c r="AS223" s="219"/>
      <c r="AT223" s="219"/>
      <c r="AU223" s="219"/>
      <c r="AV223" s="219"/>
      <c r="AW223" s="219"/>
      <c r="AX223" s="219"/>
      <c r="AY223" s="219"/>
      <c r="AZ223" s="219"/>
      <c r="BA223" s="219"/>
      <c r="BB223" s="219"/>
      <c r="BC223" s="219"/>
      <c r="BD223" s="219"/>
      <c r="BE223" s="219"/>
      <c r="BF223" s="219"/>
      <c r="BG223" s="219"/>
      <c r="BH223" s="219"/>
      <c r="BI223" s="219"/>
      <c r="BJ223" s="219"/>
      <c r="BK223" s="219"/>
      <c r="BL223" s="219"/>
      <c r="BM223" s="219"/>
      <c r="BN223" s="219"/>
      <c r="BO223" s="219"/>
      <c r="BP223" s="219"/>
      <c r="BQ223" s="219"/>
      <c r="BR223" s="219"/>
      <c r="BS223" s="219"/>
      <c r="BT223" s="219"/>
      <c r="BU223" s="219"/>
      <c r="BV223" s="219"/>
      <c r="BW223" s="219"/>
      <c r="BX223" s="219"/>
      <c r="BY223" s="219"/>
      <c r="BZ223" s="219"/>
      <c r="CA223" s="219"/>
      <c r="CB223" s="219"/>
      <c r="CC223" s="219"/>
      <c r="CD223" s="219"/>
      <c r="CE223" s="219"/>
      <c r="CF223" s="219"/>
      <c r="CG223" s="219"/>
      <c r="CH223" s="219"/>
      <c r="CI223" s="219"/>
      <c r="CJ223" s="219"/>
      <c r="CK223" s="219"/>
      <c r="CL223" s="219"/>
      <c r="CM223" s="219"/>
      <c r="CN223" s="219"/>
      <c r="CO223" s="219"/>
      <c r="CP223" s="219"/>
      <c r="CQ223" s="219"/>
      <c r="CR223" s="219"/>
      <c r="CS223" s="219"/>
      <c r="CT223" s="219"/>
      <c r="CU223" s="219"/>
      <c r="CV223" s="219"/>
      <c r="CW223" s="219"/>
      <c r="CX223" s="219"/>
      <c r="CY223" s="219"/>
      <c r="CZ223" s="219"/>
      <c r="DA223" s="219"/>
      <c r="DB223" s="219"/>
      <c r="DC223" s="219"/>
      <c r="DD223" s="219"/>
      <c r="DE223" s="219"/>
      <c r="DF223" s="219"/>
      <c r="DG223" s="219"/>
      <c r="DH223" s="219"/>
      <c r="DI223" s="219"/>
      <c r="DJ223" s="219"/>
      <c r="DK223" s="219"/>
      <c r="DL223" s="219"/>
      <c r="DM223" s="219"/>
      <c r="DN223" s="219"/>
      <c r="DO223" s="219"/>
      <c r="DP223" s="219"/>
      <c r="DQ223" s="219"/>
      <c r="DR223" s="219"/>
      <c r="DS223" s="219"/>
      <c r="DT223" s="219"/>
      <c r="DU223" s="219"/>
      <c r="DV223" s="219"/>
      <c r="DW223" s="219"/>
      <c r="DX223" s="219"/>
      <c r="DY223" s="219"/>
      <c r="DZ223" s="219"/>
      <c r="EA223" s="219"/>
      <c r="EB223" s="219"/>
      <c r="EC223" s="219"/>
      <c r="ED223" s="219"/>
      <c r="EE223" s="219"/>
      <c r="EF223" s="219"/>
      <c r="EG223" s="219"/>
      <c r="EH223" s="219"/>
      <c r="EI223" s="219"/>
      <c r="EJ223" s="219"/>
      <c r="EK223" s="219"/>
      <c r="EL223" s="219"/>
      <c r="EM223" s="219"/>
      <c r="EN223" s="219"/>
      <c r="EO223" s="219"/>
      <c r="EP223" s="219"/>
      <c r="EQ223" s="219"/>
      <c r="ER223" s="219"/>
      <c r="ES223" s="219"/>
      <c r="ET223" s="219"/>
      <c r="EU223" s="219"/>
      <c r="EV223" s="219"/>
      <c r="EW223" s="219"/>
      <c r="EX223" s="219"/>
      <c r="EY223" s="219"/>
      <c r="EZ223" s="219"/>
      <c r="FA223" s="219"/>
      <c r="FB223" s="219"/>
      <c r="FC223" s="219"/>
      <c r="FD223" s="219"/>
      <c r="FE223" s="219"/>
      <c r="FF223" s="219"/>
      <c r="FG223" s="219"/>
      <c r="FH223" s="219"/>
      <c r="FI223" s="219"/>
      <c r="FJ223" s="219"/>
      <c r="FK223" s="219"/>
      <c r="FL223" s="219"/>
      <c r="FM223" s="219"/>
      <c r="FN223" s="219"/>
      <c r="FO223" s="219"/>
      <c r="FP223" s="219"/>
      <c r="FQ223" s="219"/>
      <c r="FR223" s="219"/>
      <c r="FS223" s="219"/>
      <c r="FT223" s="219"/>
      <c r="FU223" s="219"/>
      <c r="FV223" s="219"/>
      <c r="FW223" s="219"/>
      <c r="FX223" s="219"/>
      <c r="FY223" s="219"/>
      <c r="FZ223" s="219"/>
      <c r="GA223" s="219"/>
      <c r="GB223" s="219"/>
      <c r="GC223" s="219"/>
      <c r="GD223" s="219"/>
      <c r="GE223" s="219"/>
      <c r="GF223" s="219"/>
      <c r="GG223" s="219"/>
      <c r="GH223" s="219"/>
      <c r="GI223" s="219"/>
      <c r="GJ223" s="219"/>
      <c r="GK223" s="219"/>
      <c r="GL223" s="219"/>
      <c r="GM223" s="219"/>
      <c r="GN223" s="219"/>
      <c r="GO223" s="219"/>
      <c r="GP223" s="219"/>
      <c r="GQ223" s="219"/>
      <c r="GR223" s="219"/>
      <c r="GS223" s="219"/>
      <c r="GT223" s="219"/>
      <c r="GU223" s="219"/>
      <c r="GV223" s="219"/>
      <c r="GW223" s="219"/>
      <c r="GX223" s="219"/>
      <c r="GY223" s="219"/>
      <c r="GZ223" s="219"/>
      <c r="HA223" s="219"/>
      <c r="HB223" s="219"/>
      <c r="HC223" s="219"/>
      <c r="HD223" s="219"/>
      <c r="HE223" s="219"/>
      <c r="HF223" s="219"/>
      <c r="HG223" s="219"/>
      <c r="HH223" s="219"/>
      <c r="HI223" s="219"/>
      <c r="HJ223" s="219"/>
      <c r="HK223" s="219"/>
      <c r="HL223" s="219"/>
      <c r="HM223" s="219"/>
      <c r="HN223" s="219"/>
      <c r="HO223" s="219"/>
      <c r="HP223" s="219"/>
      <c r="HQ223" s="219"/>
      <c r="HR223" s="219"/>
      <c r="HS223" s="219"/>
      <c r="HT223" s="219"/>
      <c r="HU223" s="219"/>
      <c r="HV223" s="219"/>
      <c r="HW223" s="219"/>
      <c r="HX223" s="219"/>
      <c r="HY223" s="219"/>
      <c r="HZ223" s="219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  <c r="JE223" s="4"/>
    </row>
    <row r="224" spans="1:265" s="78" customFormat="1">
      <c r="A224" s="76"/>
      <c r="B224" s="76"/>
      <c r="C224" s="76"/>
      <c r="D224" s="76"/>
      <c r="E224" s="76"/>
      <c r="F224" s="76"/>
      <c r="H224" s="79"/>
      <c r="I224" s="66"/>
      <c r="J224" s="80"/>
      <c r="K224" s="82"/>
      <c r="L224" s="82"/>
      <c r="M224" s="66"/>
      <c r="N224" s="82"/>
      <c r="O224" s="82"/>
      <c r="P224" s="104"/>
      <c r="Q224" s="104"/>
      <c r="R224" s="104"/>
      <c r="S224" s="82"/>
      <c r="T224" s="82"/>
      <c r="U224" s="82"/>
      <c r="V224" s="66"/>
      <c r="W224" s="82"/>
      <c r="X224" s="82"/>
      <c r="Y224" s="183"/>
      <c r="Z224" s="82"/>
      <c r="AA224" s="181"/>
      <c r="AB224" s="82"/>
      <c r="AC224" s="82"/>
      <c r="AD224" s="82"/>
      <c r="AE224" s="82"/>
      <c r="AF224" s="82"/>
      <c r="AG224" s="83"/>
      <c r="AH224" s="83"/>
      <c r="AI224" s="219"/>
      <c r="AJ224" s="219"/>
      <c r="AK224" s="219"/>
      <c r="AL224" s="66"/>
      <c r="AM224" s="219"/>
      <c r="AN224" s="219"/>
      <c r="AO224" s="219"/>
      <c r="AP224" s="219"/>
      <c r="AQ224" s="219"/>
      <c r="AR224" s="219"/>
      <c r="AS224" s="219"/>
      <c r="AT224" s="219"/>
      <c r="AU224" s="219"/>
      <c r="AV224" s="219"/>
      <c r="AW224" s="219"/>
      <c r="AX224" s="219"/>
      <c r="AY224" s="219"/>
      <c r="AZ224" s="219"/>
      <c r="BA224" s="219"/>
      <c r="BB224" s="219"/>
      <c r="BC224" s="219"/>
      <c r="BD224" s="219"/>
      <c r="BE224" s="219"/>
      <c r="BF224" s="219"/>
      <c r="BG224" s="219"/>
      <c r="BH224" s="219"/>
      <c r="BI224" s="219"/>
      <c r="BJ224" s="219"/>
      <c r="BK224" s="219"/>
      <c r="BL224" s="219"/>
      <c r="BM224" s="219"/>
      <c r="BN224" s="219"/>
      <c r="BO224" s="219"/>
      <c r="BP224" s="219"/>
      <c r="BQ224" s="219"/>
      <c r="BR224" s="219"/>
      <c r="BS224" s="219"/>
      <c r="BT224" s="219"/>
      <c r="BU224" s="219"/>
      <c r="BV224" s="219"/>
      <c r="BW224" s="219"/>
      <c r="BX224" s="219"/>
      <c r="BY224" s="219"/>
      <c r="BZ224" s="219"/>
      <c r="CA224" s="219"/>
      <c r="CB224" s="219"/>
      <c r="CC224" s="219"/>
      <c r="CD224" s="219"/>
      <c r="CE224" s="219"/>
      <c r="CF224" s="219"/>
      <c r="CG224" s="219"/>
      <c r="CH224" s="219"/>
      <c r="CI224" s="219"/>
      <c r="CJ224" s="219"/>
      <c r="CK224" s="219"/>
      <c r="CL224" s="219"/>
      <c r="CM224" s="219"/>
      <c r="CN224" s="219"/>
      <c r="CO224" s="219"/>
      <c r="CP224" s="219"/>
      <c r="CQ224" s="219"/>
      <c r="CR224" s="219"/>
      <c r="CS224" s="219"/>
      <c r="CT224" s="219"/>
      <c r="CU224" s="219"/>
      <c r="CV224" s="219"/>
      <c r="CW224" s="219"/>
      <c r="CX224" s="219"/>
      <c r="CY224" s="219"/>
      <c r="CZ224" s="219"/>
      <c r="DA224" s="219"/>
      <c r="DB224" s="219"/>
      <c r="DC224" s="219"/>
      <c r="DD224" s="219"/>
      <c r="DE224" s="219"/>
      <c r="DF224" s="219"/>
      <c r="DG224" s="219"/>
      <c r="DH224" s="219"/>
      <c r="DI224" s="219"/>
      <c r="DJ224" s="219"/>
      <c r="DK224" s="219"/>
      <c r="DL224" s="219"/>
      <c r="DM224" s="219"/>
      <c r="DN224" s="219"/>
      <c r="DO224" s="219"/>
      <c r="DP224" s="219"/>
      <c r="DQ224" s="219"/>
      <c r="DR224" s="219"/>
      <c r="DS224" s="219"/>
      <c r="DT224" s="219"/>
      <c r="DU224" s="219"/>
      <c r="DV224" s="219"/>
      <c r="DW224" s="219"/>
      <c r="DX224" s="219"/>
      <c r="DY224" s="219"/>
      <c r="DZ224" s="219"/>
      <c r="EA224" s="219"/>
      <c r="EB224" s="219"/>
      <c r="EC224" s="219"/>
      <c r="ED224" s="219"/>
      <c r="EE224" s="219"/>
      <c r="EF224" s="219"/>
      <c r="EG224" s="219"/>
      <c r="EH224" s="219"/>
      <c r="EI224" s="219"/>
      <c r="EJ224" s="219"/>
      <c r="EK224" s="219"/>
      <c r="EL224" s="219"/>
      <c r="EM224" s="219"/>
      <c r="EN224" s="219"/>
      <c r="EO224" s="219"/>
      <c r="EP224" s="219"/>
      <c r="EQ224" s="219"/>
      <c r="ER224" s="219"/>
      <c r="ES224" s="219"/>
      <c r="ET224" s="219"/>
      <c r="EU224" s="219"/>
      <c r="EV224" s="219"/>
      <c r="EW224" s="219"/>
      <c r="EX224" s="219"/>
      <c r="EY224" s="219"/>
      <c r="EZ224" s="219"/>
      <c r="FA224" s="219"/>
      <c r="FB224" s="219"/>
      <c r="FC224" s="219"/>
      <c r="FD224" s="219"/>
      <c r="FE224" s="219"/>
      <c r="FF224" s="219"/>
      <c r="FG224" s="219"/>
      <c r="FH224" s="219"/>
      <c r="FI224" s="219"/>
      <c r="FJ224" s="219"/>
      <c r="FK224" s="219"/>
      <c r="FL224" s="219"/>
      <c r="FM224" s="219"/>
      <c r="FN224" s="219"/>
      <c r="FO224" s="219"/>
      <c r="FP224" s="219"/>
      <c r="FQ224" s="219"/>
      <c r="FR224" s="219"/>
      <c r="FS224" s="219"/>
      <c r="FT224" s="219"/>
      <c r="FU224" s="219"/>
      <c r="FV224" s="219"/>
      <c r="FW224" s="219"/>
      <c r="FX224" s="219"/>
      <c r="FY224" s="219"/>
      <c r="FZ224" s="219"/>
      <c r="GA224" s="219"/>
      <c r="GB224" s="219"/>
      <c r="GC224" s="219"/>
      <c r="GD224" s="219"/>
      <c r="GE224" s="219"/>
      <c r="GF224" s="219"/>
      <c r="GG224" s="219"/>
      <c r="GH224" s="219"/>
      <c r="GI224" s="219"/>
      <c r="GJ224" s="219"/>
      <c r="GK224" s="219"/>
      <c r="GL224" s="219"/>
      <c r="GM224" s="219"/>
      <c r="GN224" s="219"/>
      <c r="GO224" s="219"/>
      <c r="GP224" s="219"/>
      <c r="GQ224" s="219"/>
      <c r="GR224" s="219"/>
      <c r="GS224" s="219"/>
      <c r="GT224" s="219"/>
      <c r="GU224" s="219"/>
      <c r="GV224" s="219"/>
      <c r="GW224" s="219"/>
      <c r="GX224" s="219"/>
      <c r="GY224" s="219"/>
      <c r="GZ224" s="219"/>
      <c r="HA224" s="219"/>
      <c r="HB224" s="219"/>
      <c r="HC224" s="219"/>
      <c r="HD224" s="219"/>
      <c r="HE224" s="219"/>
      <c r="HF224" s="219"/>
      <c r="HG224" s="219"/>
      <c r="HH224" s="219"/>
      <c r="HI224" s="219"/>
      <c r="HJ224" s="219"/>
      <c r="HK224" s="219"/>
      <c r="HL224" s="219"/>
      <c r="HM224" s="219"/>
      <c r="HN224" s="219"/>
      <c r="HO224" s="219"/>
      <c r="HP224" s="219"/>
      <c r="HQ224" s="219"/>
      <c r="HR224" s="219"/>
      <c r="HS224" s="219"/>
      <c r="HT224" s="219"/>
      <c r="HU224" s="219"/>
      <c r="HV224" s="219"/>
      <c r="HW224" s="219"/>
      <c r="HX224" s="219"/>
      <c r="HY224" s="219"/>
      <c r="HZ224" s="219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  <c r="JE224" s="4"/>
    </row>
    <row r="225" spans="1:265" s="78" customFormat="1">
      <c r="A225" s="76"/>
      <c r="B225" s="76"/>
      <c r="C225" s="76"/>
      <c r="D225" s="76"/>
      <c r="E225" s="76"/>
      <c r="F225" s="76"/>
      <c r="H225" s="79"/>
      <c r="I225" s="66"/>
      <c r="J225" s="80"/>
      <c r="K225" s="82"/>
      <c r="L225" s="82"/>
      <c r="M225" s="66"/>
      <c r="N225" s="82"/>
      <c r="O225" s="82"/>
      <c r="P225" s="104"/>
      <c r="Q225" s="104"/>
      <c r="R225" s="104"/>
      <c r="S225" s="82"/>
      <c r="T225" s="82"/>
      <c r="U225" s="82"/>
      <c r="V225" s="66"/>
      <c r="W225" s="82"/>
      <c r="X225" s="82"/>
      <c r="Y225" s="183"/>
      <c r="Z225" s="82"/>
      <c r="AA225" s="181"/>
      <c r="AB225" s="82"/>
      <c r="AC225" s="82"/>
      <c r="AD225" s="82"/>
      <c r="AE225" s="82"/>
      <c r="AF225" s="82"/>
      <c r="AG225" s="83"/>
      <c r="AH225" s="83"/>
      <c r="AI225" s="219"/>
      <c r="AJ225" s="219"/>
      <c r="AK225" s="219"/>
      <c r="AL225" s="66"/>
      <c r="AM225" s="219"/>
      <c r="AN225" s="219"/>
      <c r="AO225" s="219"/>
      <c r="AP225" s="219"/>
      <c r="AQ225" s="219"/>
      <c r="AR225" s="219"/>
      <c r="AS225" s="219"/>
      <c r="AT225" s="219"/>
      <c r="AU225" s="219"/>
      <c r="AV225" s="219"/>
      <c r="AW225" s="219"/>
      <c r="AX225" s="219"/>
      <c r="AY225" s="219"/>
      <c r="AZ225" s="219"/>
      <c r="BA225" s="219"/>
      <c r="BB225" s="219"/>
      <c r="BC225" s="219"/>
      <c r="BD225" s="219"/>
      <c r="BE225" s="219"/>
      <c r="BF225" s="219"/>
      <c r="BG225" s="219"/>
      <c r="BH225" s="219"/>
      <c r="BI225" s="219"/>
      <c r="BJ225" s="219"/>
      <c r="BK225" s="219"/>
      <c r="BL225" s="219"/>
      <c r="BM225" s="219"/>
      <c r="BN225" s="219"/>
      <c r="BO225" s="219"/>
      <c r="BP225" s="219"/>
      <c r="BQ225" s="219"/>
      <c r="BR225" s="219"/>
      <c r="BS225" s="219"/>
      <c r="BT225" s="219"/>
      <c r="BU225" s="219"/>
      <c r="BV225" s="219"/>
      <c r="BW225" s="219"/>
      <c r="BX225" s="219"/>
      <c r="BY225" s="219"/>
      <c r="BZ225" s="219"/>
      <c r="CA225" s="219"/>
      <c r="CB225" s="219"/>
      <c r="CC225" s="219"/>
      <c r="CD225" s="219"/>
      <c r="CE225" s="219"/>
      <c r="CF225" s="219"/>
      <c r="CG225" s="219"/>
      <c r="CH225" s="219"/>
      <c r="CI225" s="219"/>
      <c r="CJ225" s="219"/>
      <c r="CK225" s="219"/>
      <c r="CL225" s="219"/>
      <c r="CM225" s="219"/>
      <c r="CN225" s="219"/>
      <c r="CO225" s="219"/>
      <c r="CP225" s="219"/>
      <c r="CQ225" s="219"/>
      <c r="CR225" s="219"/>
      <c r="CS225" s="219"/>
      <c r="CT225" s="219"/>
      <c r="CU225" s="219"/>
      <c r="CV225" s="219"/>
      <c r="CW225" s="219"/>
      <c r="CX225" s="219"/>
      <c r="CY225" s="219"/>
      <c r="CZ225" s="219"/>
      <c r="DA225" s="219"/>
      <c r="DB225" s="219"/>
      <c r="DC225" s="219"/>
      <c r="DD225" s="219"/>
      <c r="DE225" s="219"/>
      <c r="DF225" s="219"/>
      <c r="DG225" s="219"/>
      <c r="DH225" s="219"/>
      <c r="DI225" s="219"/>
      <c r="DJ225" s="219"/>
      <c r="DK225" s="219"/>
      <c r="DL225" s="219"/>
      <c r="DM225" s="219"/>
      <c r="DN225" s="219"/>
      <c r="DO225" s="219"/>
      <c r="DP225" s="219"/>
      <c r="DQ225" s="219"/>
      <c r="DR225" s="219"/>
      <c r="DS225" s="219"/>
      <c r="DT225" s="219"/>
      <c r="DU225" s="219"/>
      <c r="DV225" s="219"/>
      <c r="DW225" s="219"/>
      <c r="DX225" s="219"/>
      <c r="DY225" s="219"/>
      <c r="DZ225" s="219"/>
      <c r="EA225" s="219"/>
      <c r="EB225" s="219"/>
      <c r="EC225" s="219"/>
      <c r="ED225" s="219"/>
      <c r="EE225" s="219"/>
      <c r="EF225" s="219"/>
      <c r="EG225" s="219"/>
      <c r="EH225" s="219"/>
      <c r="EI225" s="219"/>
      <c r="EJ225" s="219"/>
      <c r="EK225" s="219"/>
      <c r="EL225" s="219"/>
      <c r="EM225" s="219"/>
      <c r="EN225" s="219"/>
      <c r="EO225" s="219"/>
      <c r="EP225" s="219"/>
      <c r="EQ225" s="219"/>
      <c r="ER225" s="219"/>
      <c r="ES225" s="219"/>
      <c r="ET225" s="219"/>
      <c r="EU225" s="219"/>
      <c r="EV225" s="219"/>
      <c r="EW225" s="219"/>
      <c r="EX225" s="219"/>
      <c r="EY225" s="219"/>
      <c r="EZ225" s="219"/>
      <c r="FA225" s="219"/>
      <c r="FB225" s="219"/>
      <c r="FC225" s="219"/>
      <c r="FD225" s="219"/>
      <c r="FE225" s="219"/>
      <c r="FF225" s="219"/>
      <c r="FG225" s="219"/>
      <c r="FH225" s="219"/>
      <c r="FI225" s="219"/>
      <c r="FJ225" s="219"/>
      <c r="FK225" s="219"/>
      <c r="FL225" s="219"/>
      <c r="FM225" s="219"/>
      <c r="FN225" s="219"/>
      <c r="FO225" s="219"/>
      <c r="FP225" s="219"/>
      <c r="FQ225" s="219"/>
      <c r="FR225" s="219"/>
      <c r="FS225" s="219"/>
      <c r="FT225" s="219"/>
      <c r="FU225" s="219"/>
      <c r="FV225" s="219"/>
      <c r="FW225" s="219"/>
      <c r="FX225" s="219"/>
      <c r="FY225" s="219"/>
      <c r="FZ225" s="219"/>
      <c r="GA225" s="219"/>
      <c r="GB225" s="219"/>
      <c r="GC225" s="219"/>
      <c r="GD225" s="219"/>
      <c r="GE225" s="219"/>
      <c r="GF225" s="219"/>
      <c r="GG225" s="219"/>
      <c r="GH225" s="219"/>
      <c r="GI225" s="219"/>
      <c r="GJ225" s="219"/>
      <c r="GK225" s="219"/>
      <c r="GL225" s="219"/>
      <c r="GM225" s="219"/>
      <c r="GN225" s="219"/>
      <c r="GO225" s="219"/>
      <c r="GP225" s="219"/>
      <c r="GQ225" s="219"/>
      <c r="GR225" s="219"/>
      <c r="GS225" s="219"/>
      <c r="GT225" s="219"/>
      <c r="GU225" s="219"/>
      <c r="GV225" s="219"/>
      <c r="GW225" s="219"/>
      <c r="GX225" s="219"/>
      <c r="GY225" s="219"/>
      <c r="GZ225" s="219"/>
      <c r="HA225" s="219"/>
      <c r="HB225" s="219"/>
      <c r="HC225" s="219"/>
      <c r="HD225" s="219"/>
      <c r="HE225" s="219"/>
      <c r="HF225" s="219"/>
      <c r="HG225" s="219"/>
      <c r="HH225" s="219"/>
      <c r="HI225" s="219"/>
      <c r="HJ225" s="219"/>
      <c r="HK225" s="219"/>
      <c r="HL225" s="219"/>
      <c r="HM225" s="219"/>
      <c r="HN225" s="219"/>
      <c r="HO225" s="219"/>
      <c r="HP225" s="219"/>
      <c r="HQ225" s="219"/>
      <c r="HR225" s="219"/>
      <c r="HS225" s="219"/>
      <c r="HT225" s="219"/>
      <c r="HU225" s="219"/>
      <c r="HV225" s="219"/>
      <c r="HW225" s="219"/>
      <c r="HX225" s="219"/>
      <c r="HY225" s="219"/>
      <c r="HZ225" s="219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  <c r="JE225" s="4"/>
    </row>
    <row r="226" spans="1:265" s="78" customFormat="1">
      <c r="A226" s="76"/>
      <c r="B226" s="76"/>
      <c r="C226" s="76"/>
      <c r="D226" s="76"/>
      <c r="E226" s="76"/>
      <c r="F226" s="76"/>
      <c r="H226" s="79"/>
      <c r="I226" s="66"/>
      <c r="J226" s="80"/>
      <c r="K226" s="82"/>
      <c r="L226" s="82"/>
      <c r="M226" s="66"/>
      <c r="N226" s="82"/>
      <c r="O226" s="82"/>
      <c r="P226" s="104"/>
      <c r="Q226" s="104"/>
      <c r="R226" s="104"/>
      <c r="S226" s="82"/>
      <c r="T226" s="82"/>
      <c r="U226" s="82"/>
      <c r="V226" s="66"/>
      <c r="W226" s="82"/>
      <c r="X226" s="82"/>
      <c r="Y226" s="183"/>
      <c r="Z226" s="82"/>
      <c r="AA226" s="181"/>
      <c r="AB226" s="82"/>
      <c r="AC226" s="82"/>
      <c r="AD226" s="82"/>
      <c r="AE226" s="82"/>
      <c r="AF226" s="82"/>
      <c r="AG226" s="83"/>
      <c r="AH226" s="83"/>
      <c r="AI226" s="219"/>
      <c r="AJ226" s="219"/>
      <c r="AK226" s="219"/>
      <c r="AL226" s="66"/>
      <c r="AM226" s="219"/>
      <c r="AN226" s="219"/>
      <c r="AO226" s="219"/>
      <c r="AP226" s="219"/>
      <c r="AQ226" s="219"/>
      <c r="AR226" s="219"/>
      <c r="AS226" s="219"/>
      <c r="AT226" s="219"/>
      <c r="AU226" s="219"/>
      <c r="AV226" s="219"/>
      <c r="AW226" s="219"/>
      <c r="AX226" s="219"/>
      <c r="AY226" s="219"/>
      <c r="AZ226" s="219"/>
      <c r="BA226" s="219"/>
      <c r="BB226" s="219"/>
      <c r="BC226" s="219"/>
      <c r="BD226" s="219"/>
      <c r="BE226" s="219"/>
      <c r="BF226" s="219"/>
      <c r="BG226" s="219"/>
      <c r="BH226" s="219"/>
      <c r="BI226" s="219"/>
      <c r="BJ226" s="219"/>
      <c r="BK226" s="219"/>
      <c r="BL226" s="219"/>
      <c r="BM226" s="219"/>
      <c r="BN226" s="219"/>
      <c r="BO226" s="219"/>
      <c r="BP226" s="219"/>
      <c r="BQ226" s="219"/>
      <c r="BR226" s="219"/>
      <c r="BS226" s="219"/>
      <c r="BT226" s="219"/>
      <c r="BU226" s="219"/>
      <c r="BV226" s="219"/>
      <c r="BW226" s="219"/>
      <c r="BX226" s="219"/>
      <c r="BY226" s="219"/>
      <c r="BZ226" s="219"/>
      <c r="CA226" s="219"/>
      <c r="CB226" s="219"/>
      <c r="CC226" s="219"/>
      <c r="CD226" s="219"/>
      <c r="CE226" s="219"/>
      <c r="CF226" s="219"/>
      <c r="CG226" s="219"/>
      <c r="CH226" s="219"/>
      <c r="CI226" s="219"/>
      <c r="CJ226" s="219"/>
      <c r="CK226" s="219"/>
      <c r="CL226" s="219"/>
      <c r="CM226" s="219"/>
      <c r="CN226" s="219"/>
      <c r="CO226" s="219"/>
      <c r="CP226" s="219"/>
      <c r="CQ226" s="219"/>
      <c r="CR226" s="219"/>
      <c r="CS226" s="219"/>
      <c r="CT226" s="219"/>
      <c r="CU226" s="219"/>
      <c r="CV226" s="219"/>
      <c r="CW226" s="219"/>
      <c r="CX226" s="219"/>
      <c r="CY226" s="219"/>
      <c r="CZ226" s="219"/>
      <c r="DA226" s="219"/>
      <c r="DB226" s="219"/>
      <c r="DC226" s="219"/>
      <c r="DD226" s="219"/>
      <c r="DE226" s="219"/>
      <c r="DF226" s="219"/>
      <c r="DG226" s="219"/>
      <c r="DH226" s="219"/>
      <c r="DI226" s="219"/>
      <c r="DJ226" s="219"/>
      <c r="DK226" s="219"/>
      <c r="DL226" s="219"/>
      <c r="DM226" s="219"/>
      <c r="DN226" s="219"/>
      <c r="DO226" s="219"/>
      <c r="DP226" s="219"/>
      <c r="DQ226" s="219"/>
      <c r="DR226" s="219"/>
      <c r="DS226" s="219"/>
      <c r="DT226" s="219"/>
      <c r="DU226" s="219"/>
      <c r="DV226" s="219"/>
      <c r="DW226" s="219"/>
      <c r="DX226" s="219"/>
      <c r="DY226" s="219"/>
      <c r="DZ226" s="219"/>
      <c r="EA226" s="219"/>
      <c r="EB226" s="219"/>
      <c r="EC226" s="219"/>
      <c r="ED226" s="219"/>
      <c r="EE226" s="219"/>
      <c r="EF226" s="219"/>
      <c r="EG226" s="219"/>
      <c r="EH226" s="219"/>
      <c r="EI226" s="219"/>
      <c r="EJ226" s="219"/>
      <c r="EK226" s="219"/>
      <c r="EL226" s="219"/>
      <c r="EM226" s="219"/>
      <c r="EN226" s="219"/>
      <c r="EO226" s="219"/>
      <c r="EP226" s="219"/>
      <c r="EQ226" s="219"/>
      <c r="ER226" s="219"/>
      <c r="ES226" s="219"/>
      <c r="ET226" s="219"/>
      <c r="EU226" s="219"/>
      <c r="EV226" s="219"/>
      <c r="EW226" s="219"/>
      <c r="EX226" s="219"/>
      <c r="EY226" s="219"/>
      <c r="EZ226" s="219"/>
      <c r="FA226" s="219"/>
      <c r="FB226" s="219"/>
      <c r="FC226" s="219"/>
      <c r="FD226" s="219"/>
      <c r="FE226" s="219"/>
      <c r="FF226" s="219"/>
      <c r="FG226" s="219"/>
      <c r="FH226" s="219"/>
      <c r="FI226" s="219"/>
      <c r="FJ226" s="219"/>
      <c r="FK226" s="219"/>
      <c r="FL226" s="219"/>
      <c r="FM226" s="219"/>
      <c r="FN226" s="219"/>
      <c r="FO226" s="219"/>
      <c r="FP226" s="219"/>
      <c r="FQ226" s="219"/>
      <c r="FR226" s="219"/>
      <c r="FS226" s="219"/>
      <c r="FT226" s="219"/>
      <c r="FU226" s="219"/>
      <c r="FV226" s="219"/>
      <c r="FW226" s="219"/>
      <c r="FX226" s="219"/>
      <c r="FY226" s="219"/>
      <c r="FZ226" s="219"/>
      <c r="GA226" s="219"/>
      <c r="GB226" s="219"/>
      <c r="GC226" s="219"/>
      <c r="GD226" s="219"/>
      <c r="GE226" s="219"/>
      <c r="GF226" s="219"/>
      <c r="GG226" s="219"/>
      <c r="GH226" s="219"/>
      <c r="GI226" s="219"/>
      <c r="GJ226" s="219"/>
      <c r="GK226" s="219"/>
      <c r="GL226" s="219"/>
      <c r="GM226" s="219"/>
      <c r="GN226" s="219"/>
      <c r="GO226" s="219"/>
      <c r="GP226" s="219"/>
      <c r="GQ226" s="219"/>
      <c r="GR226" s="219"/>
      <c r="GS226" s="219"/>
      <c r="GT226" s="219"/>
      <c r="GU226" s="219"/>
      <c r="GV226" s="219"/>
      <c r="GW226" s="219"/>
      <c r="GX226" s="219"/>
      <c r="GY226" s="219"/>
      <c r="GZ226" s="219"/>
      <c r="HA226" s="219"/>
      <c r="HB226" s="219"/>
      <c r="HC226" s="219"/>
      <c r="HD226" s="219"/>
      <c r="HE226" s="219"/>
      <c r="HF226" s="219"/>
      <c r="HG226" s="219"/>
      <c r="HH226" s="219"/>
      <c r="HI226" s="219"/>
      <c r="HJ226" s="219"/>
      <c r="HK226" s="219"/>
      <c r="HL226" s="219"/>
      <c r="HM226" s="219"/>
      <c r="HN226" s="219"/>
      <c r="HO226" s="219"/>
      <c r="HP226" s="219"/>
      <c r="HQ226" s="219"/>
      <c r="HR226" s="219"/>
      <c r="HS226" s="219"/>
      <c r="HT226" s="219"/>
      <c r="HU226" s="219"/>
      <c r="HV226" s="219"/>
      <c r="HW226" s="219"/>
      <c r="HX226" s="219"/>
      <c r="HY226" s="219"/>
      <c r="HZ226" s="219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  <c r="JE226" s="4"/>
    </row>
    <row r="227" spans="1:265" s="78" customFormat="1">
      <c r="A227" s="76"/>
      <c r="B227" s="76"/>
      <c r="C227" s="76"/>
      <c r="D227" s="76"/>
      <c r="E227" s="76"/>
      <c r="F227" s="76"/>
      <c r="H227" s="79"/>
      <c r="I227" s="66"/>
      <c r="J227" s="80"/>
      <c r="K227" s="82"/>
      <c r="L227" s="82"/>
      <c r="M227" s="66"/>
      <c r="N227" s="82"/>
      <c r="O227" s="82"/>
      <c r="P227" s="104"/>
      <c r="Q227" s="104"/>
      <c r="R227" s="104"/>
      <c r="S227" s="82"/>
      <c r="T227" s="82"/>
      <c r="U227" s="82"/>
      <c r="V227" s="66"/>
      <c r="W227" s="82"/>
      <c r="X227" s="82"/>
      <c r="Y227" s="183"/>
      <c r="Z227" s="82"/>
      <c r="AA227" s="181"/>
      <c r="AB227" s="82"/>
      <c r="AC227" s="82"/>
      <c r="AD227" s="82"/>
      <c r="AE227" s="82"/>
      <c r="AF227" s="82"/>
      <c r="AG227" s="83"/>
      <c r="AH227" s="83"/>
      <c r="AI227" s="219"/>
      <c r="AJ227" s="219"/>
      <c r="AK227" s="219"/>
      <c r="AL227" s="66"/>
      <c r="AM227" s="219"/>
      <c r="AN227" s="219"/>
      <c r="AO227" s="219"/>
      <c r="AP227" s="219"/>
      <c r="AQ227" s="219"/>
      <c r="AR227" s="219"/>
      <c r="AS227" s="219"/>
      <c r="AT227" s="219"/>
      <c r="AU227" s="219"/>
      <c r="AV227" s="219"/>
      <c r="AW227" s="219"/>
      <c r="AX227" s="219"/>
      <c r="AY227" s="219"/>
      <c r="AZ227" s="219"/>
      <c r="BA227" s="219"/>
      <c r="BB227" s="219"/>
      <c r="BC227" s="219"/>
      <c r="BD227" s="219"/>
      <c r="BE227" s="219"/>
      <c r="BF227" s="219"/>
      <c r="BG227" s="219"/>
      <c r="BH227" s="219"/>
      <c r="BI227" s="219"/>
      <c r="BJ227" s="219"/>
      <c r="BK227" s="219"/>
      <c r="BL227" s="219"/>
      <c r="BM227" s="219"/>
      <c r="BN227" s="219"/>
      <c r="BO227" s="219"/>
      <c r="BP227" s="219"/>
      <c r="BQ227" s="219"/>
      <c r="BR227" s="219"/>
      <c r="BS227" s="219"/>
      <c r="BT227" s="219"/>
      <c r="BU227" s="219"/>
      <c r="BV227" s="219"/>
      <c r="BW227" s="219"/>
      <c r="BX227" s="219"/>
      <c r="BY227" s="219"/>
      <c r="BZ227" s="219"/>
      <c r="CA227" s="219"/>
      <c r="CB227" s="219"/>
      <c r="CC227" s="219"/>
      <c r="CD227" s="219"/>
      <c r="CE227" s="219"/>
      <c r="CF227" s="219"/>
      <c r="CG227" s="219"/>
      <c r="CH227" s="219"/>
      <c r="CI227" s="219"/>
      <c r="CJ227" s="219"/>
      <c r="CK227" s="219"/>
      <c r="CL227" s="219"/>
      <c r="CM227" s="219"/>
      <c r="CN227" s="219"/>
      <c r="CO227" s="219"/>
      <c r="CP227" s="219"/>
      <c r="CQ227" s="219"/>
      <c r="CR227" s="219"/>
      <c r="CS227" s="219"/>
      <c r="CT227" s="219"/>
      <c r="CU227" s="219"/>
      <c r="CV227" s="219"/>
      <c r="CW227" s="219"/>
      <c r="CX227" s="219"/>
      <c r="CY227" s="219"/>
      <c r="CZ227" s="219"/>
      <c r="DA227" s="219"/>
      <c r="DB227" s="219"/>
      <c r="DC227" s="219"/>
      <c r="DD227" s="219"/>
      <c r="DE227" s="219"/>
      <c r="DF227" s="219"/>
      <c r="DG227" s="219"/>
      <c r="DH227" s="219"/>
      <c r="DI227" s="219"/>
      <c r="DJ227" s="219"/>
      <c r="DK227" s="219"/>
      <c r="DL227" s="219"/>
      <c r="DM227" s="219"/>
      <c r="DN227" s="219"/>
      <c r="DO227" s="219"/>
      <c r="DP227" s="219"/>
      <c r="DQ227" s="219"/>
      <c r="DR227" s="219"/>
      <c r="DS227" s="219"/>
      <c r="DT227" s="219"/>
      <c r="DU227" s="219"/>
      <c r="DV227" s="219"/>
      <c r="DW227" s="219"/>
      <c r="DX227" s="219"/>
      <c r="DY227" s="219"/>
      <c r="DZ227" s="219"/>
      <c r="EA227" s="219"/>
      <c r="EB227" s="219"/>
      <c r="EC227" s="219"/>
      <c r="ED227" s="219"/>
      <c r="EE227" s="219"/>
      <c r="EF227" s="219"/>
      <c r="EG227" s="219"/>
      <c r="EH227" s="219"/>
      <c r="EI227" s="219"/>
      <c r="EJ227" s="219"/>
      <c r="EK227" s="219"/>
      <c r="EL227" s="219"/>
      <c r="EM227" s="219"/>
      <c r="EN227" s="219"/>
      <c r="EO227" s="219"/>
      <c r="EP227" s="219"/>
      <c r="EQ227" s="219"/>
      <c r="ER227" s="219"/>
      <c r="ES227" s="219"/>
      <c r="ET227" s="219"/>
      <c r="EU227" s="219"/>
      <c r="EV227" s="219"/>
      <c r="EW227" s="219"/>
      <c r="EX227" s="219"/>
      <c r="EY227" s="219"/>
      <c r="EZ227" s="219"/>
      <c r="FA227" s="219"/>
      <c r="FB227" s="219"/>
      <c r="FC227" s="219"/>
      <c r="FD227" s="219"/>
      <c r="FE227" s="219"/>
      <c r="FF227" s="219"/>
      <c r="FG227" s="219"/>
      <c r="FH227" s="219"/>
      <c r="FI227" s="219"/>
      <c r="FJ227" s="219"/>
      <c r="FK227" s="219"/>
      <c r="FL227" s="219"/>
      <c r="FM227" s="219"/>
      <c r="FN227" s="219"/>
      <c r="FO227" s="219"/>
      <c r="FP227" s="219"/>
      <c r="FQ227" s="219"/>
      <c r="FR227" s="219"/>
      <c r="FS227" s="219"/>
      <c r="FT227" s="219"/>
      <c r="FU227" s="219"/>
      <c r="FV227" s="219"/>
      <c r="FW227" s="219"/>
      <c r="FX227" s="219"/>
      <c r="FY227" s="219"/>
      <c r="FZ227" s="219"/>
      <c r="GA227" s="219"/>
      <c r="GB227" s="219"/>
      <c r="GC227" s="219"/>
      <c r="GD227" s="219"/>
      <c r="GE227" s="219"/>
      <c r="GF227" s="219"/>
      <c r="GG227" s="219"/>
      <c r="GH227" s="219"/>
      <c r="GI227" s="219"/>
      <c r="GJ227" s="219"/>
      <c r="GK227" s="219"/>
      <c r="GL227" s="219"/>
      <c r="GM227" s="219"/>
      <c r="GN227" s="219"/>
      <c r="GO227" s="219"/>
      <c r="GP227" s="219"/>
      <c r="GQ227" s="219"/>
      <c r="GR227" s="219"/>
      <c r="GS227" s="219"/>
      <c r="GT227" s="219"/>
      <c r="GU227" s="219"/>
      <c r="GV227" s="219"/>
      <c r="GW227" s="219"/>
      <c r="GX227" s="219"/>
      <c r="GY227" s="219"/>
      <c r="GZ227" s="219"/>
      <c r="HA227" s="219"/>
      <c r="HB227" s="219"/>
      <c r="HC227" s="219"/>
      <c r="HD227" s="219"/>
      <c r="HE227" s="219"/>
      <c r="HF227" s="219"/>
      <c r="HG227" s="219"/>
      <c r="HH227" s="219"/>
      <c r="HI227" s="219"/>
      <c r="HJ227" s="219"/>
      <c r="HK227" s="219"/>
      <c r="HL227" s="219"/>
      <c r="HM227" s="219"/>
      <c r="HN227" s="219"/>
      <c r="HO227" s="219"/>
      <c r="HP227" s="219"/>
      <c r="HQ227" s="219"/>
      <c r="HR227" s="219"/>
      <c r="HS227" s="219"/>
      <c r="HT227" s="219"/>
      <c r="HU227" s="219"/>
      <c r="HV227" s="219"/>
      <c r="HW227" s="219"/>
      <c r="HX227" s="219"/>
      <c r="HY227" s="219"/>
      <c r="HZ227" s="219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  <c r="JE227" s="4"/>
    </row>
    <row r="228" spans="1:265" s="78" customFormat="1">
      <c r="A228" s="76"/>
      <c r="B228" s="76"/>
      <c r="C228" s="76"/>
      <c r="D228" s="76"/>
      <c r="E228" s="76"/>
      <c r="F228" s="76"/>
      <c r="H228" s="79"/>
      <c r="I228" s="66"/>
      <c r="J228" s="80"/>
      <c r="K228" s="82"/>
      <c r="L228" s="82"/>
      <c r="M228" s="66"/>
      <c r="N228" s="82"/>
      <c r="O228" s="82"/>
      <c r="P228" s="104"/>
      <c r="Q228" s="104"/>
      <c r="R228" s="104"/>
      <c r="S228" s="82"/>
      <c r="T228" s="82"/>
      <c r="U228" s="82"/>
      <c r="V228" s="66"/>
      <c r="W228" s="82"/>
      <c r="X228" s="82"/>
      <c r="Y228" s="183"/>
      <c r="Z228" s="82"/>
      <c r="AA228" s="181"/>
      <c r="AB228" s="82"/>
      <c r="AC228" s="82"/>
      <c r="AD228" s="82"/>
      <c r="AE228" s="82"/>
      <c r="AF228" s="82"/>
      <c r="AG228" s="83"/>
      <c r="AH228" s="83"/>
      <c r="AI228" s="219"/>
      <c r="AJ228" s="219"/>
      <c r="AK228" s="219"/>
      <c r="AL228" s="66"/>
      <c r="AM228" s="219"/>
      <c r="AN228" s="219"/>
      <c r="AO228" s="219"/>
      <c r="AP228" s="219"/>
      <c r="AQ228" s="219"/>
      <c r="AR228" s="219"/>
      <c r="AS228" s="219"/>
      <c r="AT228" s="219"/>
      <c r="AU228" s="219"/>
      <c r="AV228" s="219"/>
      <c r="AW228" s="219"/>
      <c r="AX228" s="219"/>
      <c r="AY228" s="219"/>
      <c r="AZ228" s="219"/>
      <c r="BA228" s="219"/>
      <c r="BB228" s="219"/>
      <c r="BC228" s="219"/>
      <c r="BD228" s="219"/>
      <c r="BE228" s="219"/>
      <c r="BF228" s="219"/>
      <c r="BG228" s="219"/>
      <c r="BH228" s="219"/>
      <c r="BI228" s="219"/>
      <c r="BJ228" s="219"/>
      <c r="BK228" s="219"/>
      <c r="BL228" s="219"/>
      <c r="BM228" s="219"/>
      <c r="BN228" s="219"/>
      <c r="BO228" s="219"/>
      <c r="BP228" s="219"/>
      <c r="BQ228" s="219"/>
      <c r="BR228" s="219"/>
      <c r="BS228" s="219"/>
      <c r="BT228" s="219"/>
      <c r="BU228" s="219"/>
      <c r="BV228" s="219"/>
      <c r="BW228" s="219"/>
      <c r="BX228" s="219"/>
      <c r="BY228" s="219"/>
      <c r="BZ228" s="219"/>
      <c r="CA228" s="219"/>
      <c r="CB228" s="219"/>
      <c r="CC228" s="219"/>
      <c r="CD228" s="219"/>
      <c r="CE228" s="219"/>
      <c r="CF228" s="219"/>
      <c r="CG228" s="219"/>
      <c r="CH228" s="219"/>
      <c r="CI228" s="219"/>
      <c r="CJ228" s="219"/>
      <c r="CK228" s="219"/>
      <c r="CL228" s="219"/>
      <c r="CM228" s="219"/>
      <c r="CN228" s="219"/>
      <c r="CO228" s="219"/>
      <c r="CP228" s="219"/>
      <c r="CQ228" s="219"/>
      <c r="CR228" s="219"/>
      <c r="CS228" s="219"/>
      <c r="CT228" s="219"/>
      <c r="CU228" s="219"/>
      <c r="CV228" s="219"/>
      <c r="CW228" s="219"/>
      <c r="CX228" s="219"/>
      <c r="CY228" s="219"/>
      <c r="CZ228" s="219"/>
      <c r="DA228" s="219"/>
      <c r="DB228" s="219"/>
      <c r="DC228" s="219"/>
      <c r="DD228" s="219"/>
      <c r="DE228" s="219"/>
      <c r="DF228" s="219"/>
      <c r="DG228" s="219"/>
      <c r="DH228" s="219"/>
      <c r="DI228" s="219"/>
      <c r="DJ228" s="219"/>
      <c r="DK228" s="219"/>
      <c r="DL228" s="219"/>
      <c r="DM228" s="219"/>
      <c r="DN228" s="219"/>
      <c r="DO228" s="219"/>
      <c r="DP228" s="219"/>
      <c r="DQ228" s="219"/>
      <c r="DR228" s="219"/>
      <c r="DS228" s="219"/>
      <c r="DT228" s="219"/>
      <c r="DU228" s="219"/>
      <c r="DV228" s="219"/>
      <c r="DW228" s="219"/>
      <c r="DX228" s="219"/>
      <c r="DY228" s="219"/>
      <c r="DZ228" s="219"/>
      <c r="EA228" s="219"/>
      <c r="EB228" s="219"/>
      <c r="EC228" s="219"/>
      <c r="ED228" s="219"/>
      <c r="EE228" s="219"/>
      <c r="EF228" s="219"/>
      <c r="EG228" s="219"/>
      <c r="EH228" s="219"/>
      <c r="EI228" s="219"/>
      <c r="EJ228" s="219"/>
      <c r="EK228" s="219"/>
      <c r="EL228" s="219"/>
      <c r="EM228" s="219"/>
      <c r="EN228" s="219"/>
      <c r="EO228" s="219"/>
      <c r="EP228" s="219"/>
      <c r="EQ228" s="219"/>
      <c r="ER228" s="219"/>
      <c r="ES228" s="219"/>
      <c r="ET228" s="219"/>
      <c r="EU228" s="219"/>
      <c r="EV228" s="219"/>
      <c r="EW228" s="219"/>
      <c r="EX228" s="219"/>
      <c r="EY228" s="219"/>
      <c r="EZ228" s="219"/>
      <c r="FA228" s="219"/>
      <c r="FB228" s="219"/>
      <c r="FC228" s="219"/>
      <c r="FD228" s="219"/>
      <c r="FE228" s="219"/>
      <c r="FF228" s="219"/>
      <c r="FG228" s="219"/>
      <c r="FH228" s="219"/>
      <c r="FI228" s="219"/>
      <c r="FJ228" s="219"/>
      <c r="FK228" s="219"/>
      <c r="FL228" s="219"/>
      <c r="FM228" s="219"/>
      <c r="FN228" s="219"/>
      <c r="FO228" s="219"/>
      <c r="FP228" s="219"/>
      <c r="FQ228" s="219"/>
      <c r="FR228" s="219"/>
      <c r="FS228" s="219"/>
      <c r="FT228" s="219"/>
      <c r="FU228" s="219"/>
      <c r="FV228" s="219"/>
      <c r="FW228" s="219"/>
      <c r="FX228" s="219"/>
      <c r="FY228" s="219"/>
      <c r="FZ228" s="219"/>
      <c r="GA228" s="219"/>
      <c r="GB228" s="219"/>
      <c r="GC228" s="219"/>
      <c r="GD228" s="219"/>
      <c r="GE228" s="219"/>
      <c r="GF228" s="219"/>
      <c r="GG228" s="219"/>
      <c r="GH228" s="219"/>
      <c r="GI228" s="219"/>
      <c r="GJ228" s="219"/>
      <c r="GK228" s="219"/>
      <c r="GL228" s="219"/>
      <c r="GM228" s="219"/>
      <c r="GN228" s="219"/>
      <c r="GO228" s="219"/>
      <c r="GP228" s="219"/>
      <c r="GQ228" s="219"/>
      <c r="GR228" s="219"/>
      <c r="GS228" s="219"/>
      <c r="GT228" s="219"/>
      <c r="GU228" s="219"/>
      <c r="GV228" s="219"/>
      <c r="GW228" s="219"/>
      <c r="GX228" s="219"/>
      <c r="GY228" s="219"/>
      <c r="GZ228" s="219"/>
      <c r="HA228" s="219"/>
      <c r="HB228" s="219"/>
      <c r="HC228" s="219"/>
      <c r="HD228" s="219"/>
      <c r="HE228" s="219"/>
      <c r="HF228" s="219"/>
      <c r="HG228" s="219"/>
      <c r="HH228" s="219"/>
      <c r="HI228" s="219"/>
      <c r="HJ228" s="219"/>
      <c r="HK228" s="219"/>
      <c r="HL228" s="219"/>
      <c r="HM228" s="219"/>
      <c r="HN228" s="219"/>
      <c r="HO228" s="219"/>
      <c r="HP228" s="219"/>
      <c r="HQ228" s="219"/>
      <c r="HR228" s="219"/>
      <c r="HS228" s="219"/>
      <c r="HT228" s="219"/>
      <c r="HU228" s="219"/>
      <c r="HV228" s="219"/>
      <c r="HW228" s="219"/>
      <c r="HX228" s="219"/>
      <c r="HY228" s="219"/>
      <c r="HZ228" s="219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  <c r="JE228" s="4"/>
    </row>
    <row r="229" spans="1:265" s="78" customFormat="1">
      <c r="A229" s="76"/>
      <c r="B229" s="76"/>
      <c r="C229" s="76"/>
      <c r="D229" s="76"/>
      <c r="E229" s="76"/>
      <c r="F229" s="76"/>
      <c r="H229" s="79"/>
      <c r="I229" s="66"/>
      <c r="J229" s="80"/>
      <c r="K229" s="82"/>
      <c r="L229" s="82"/>
      <c r="M229" s="66"/>
      <c r="N229" s="82"/>
      <c r="O229" s="82"/>
      <c r="P229" s="104"/>
      <c r="Q229" s="104"/>
      <c r="R229" s="104"/>
      <c r="S229" s="82"/>
      <c r="T229" s="82"/>
      <c r="U229" s="82"/>
      <c r="V229" s="66"/>
      <c r="W229" s="82"/>
      <c r="X229" s="82"/>
      <c r="Y229" s="183"/>
      <c r="Z229" s="82"/>
      <c r="AA229" s="181"/>
      <c r="AB229" s="82"/>
      <c r="AC229" s="82"/>
      <c r="AD229" s="82"/>
      <c r="AE229" s="82"/>
      <c r="AF229" s="82"/>
      <c r="AG229" s="83"/>
      <c r="AH229" s="83"/>
      <c r="AI229" s="219"/>
      <c r="AJ229" s="219"/>
      <c r="AK229" s="219"/>
      <c r="AL229" s="66"/>
      <c r="AM229" s="219"/>
      <c r="AN229" s="219"/>
      <c r="AO229" s="219"/>
      <c r="AP229" s="219"/>
      <c r="AQ229" s="219"/>
      <c r="AR229" s="219"/>
      <c r="AS229" s="219"/>
      <c r="AT229" s="219"/>
      <c r="AU229" s="219"/>
      <c r="AV229" s="219"/>
      <c r="AW229" s="219"/>
      <c r="AX229" s="219"/>
      <c r="AY229" s="219"/>
      <c r="AZ229" s="219"/>
      <c r="BA229" s="219"/>
      <c r="BB229" s="219"/>
      <c r="BC229" s="219"/>
      <c r="BD229" s="219"/>
      <c r="BE229" s="219"/>
      <c r="BF229" s="219"/>
      <c r="BG229" s="219"/>
      <c r="BH229" s="219"/>
      <c r="BI229" s="219"/>
      <c r="BJ229" s="219"/>
      <c r="BK229" s="219"/>
      <c r="BL229" s="219"/>
      <c r="BM229" s="219"/>
      <c r="BN229" s="219"/>
      <c r="BO229" s="219"/>
      <c r="BP229" s="219"/>
      <c r="BQ229" s="219"/>
      <c r="BR229" s="219"/>
      <c r="BS229" s="219"/>
      <c r="BT229" s="219"/>
      <c r="BU229" s="219"/>
      <c r="BV229" s="219"/>
      <c r="BW229" s="219"/>
      <c r="BX229" s="219"/>
      <c r="BY229" s="219"/>
      <c r="BZ229" s="219"/>
      <c r="CA229" s="219"/>
      <c r="CB229" s="219"/>
      <c r="CC229" s="219"/>
      <c r="CD229" s="219"/>
      <c r="CE229" s="219"/>
      <c r="CF229" s="219"/>
      <c r="CG229" s="219"/>
      <c r="CH229" s="219"/>
      <c r="CI229" s="219"/>
      <c r="CJ229" s="219"/>
      <c r="CK229" s="219"/>
      <c r="CL229" s="219"/>
      <c r="CM229" s="219"/>
      <c r="CN229" s="219"/>
      <c r="CO229" s="219"/>
      <c r="CP229" s="219"/>
      <c r="CQ229" s="219"/>
      <c r="CR229" s="219"/>
      <c r="CS229" s="219"/>
      <c r="CT229" s="219"/>
      <c r="CU229" s="219"/>
      <c r="CV229" s="219"/>
      <c r="CW229" s="219"/>
      <c r="CX229" s="219"/>
      <c r="CY229" s="219"/>
      <c r="CZ229" s="219"/>
      <c r="DA229" s="219"/>
      <c r="DB229" s="219"/>
      <c r="DC229" s="219"/>
      <c r="DD229" s="219"/>
      <c r="DE229" s="219"/>
      <c r="DF229" s="219"/>
      <c r="DG229" s="219"/>
      <c r="DH229" s="219"/>
      <c r="DI229" s="219"/>
      <c r="DJ229" s="219"/>
      <c r="DK229" s="219"/>
      <c r="DL229" s="219"/>
      <c r="DM229" s="219"/>
      <c r="DN229" s="219"/>
      <c r="DO229" s="219"/>
      <c r="DP229" s="219"/>
      <c r="DQ229" s="219"/>
      <c r="DR229" s="219"/>
      <c r="DS229" s="219"/>
      <c r="DT229" s="219"/>
      <c r="DU229" s="219"/>
      <c r="DV229" s="219"/>
      <c r="DW229" s="219"/>
      <c r="DX229" s="219"/>
      <c r="DY229" s="219"/>
      <c r="DZ229" s="219"/>
      <c r="EA229" s="219"/>
      <c r="EB229" s="219"/>
      <c r="EC229" s="219"/>
      <c r="ED229" s="219"/>
      <c r="EE229" s="219"/>
      <c r="EF229" s="219"/>
      <c r="EG229" s="219"/>
      <c r="EH229" s="219"/>
      <c r="EI229" s="219"/>
      <c r="EJ229" s="219"/>
      <c r="EK229" s="219"/>
      <c r="EL229" s="219"/>
      <c r="EM229" s="219"/>
      <c r="EN229" s="219"/>
      <c r="EO229" s="219"/>
      <c r="EP229" s="219"/>
      <c r="EQ229" s="219"/>
      <c r="ER229" s="219"/>
      <c r="ES229" s="219"/>
      <c r="ET229" s="219"/>
      <c r="EU229" s="219"/>
      <c r="EV229" s="219"/>
      <c r="EW229" s="219"/>
      <c r="EX229" s="219"/>
      <c r="EY229" s="219"/>
      <c r="EZ229" s="219"/>
      <c r="FA229" s="219"/>
      <c r="FB229" s="219"/>
      <c r="FC229" s="219"/>
      <c r="FD229" s="219"/>
      <c r="FE229" s="219"/>
      <c r="FF229" s="219"/>
      <c r="FG229" s="219"/>
      <c r="FH229" s="219"/>
      <c r="FI229" s="219"/>
      <c r="FJ229" s="219"/>
      <c r="FK229" s="219"/>
      <c r="FL229" s="219"/>
      <c r="FM229" s="219"/>
      <c r="FN229" s="219"/>
      <c r="FO229" s="219"/>
      <c r="FP229" s="219"/>
      <c r="FQ229" s="219"/>
      <c r="FR229" s="219"/>
      <c r="FS229" s="219"/>
      <c r="FT229" s="219"/>
      <c r="FU229" s="219"/>
      <c r="FV229" s="219"/>
      <c r="FW229" s="219"/>
      <c r="FX229" s="219"/>
      <c r="FY229" s="219"/>
      <c r="FZ229" s="219"/>
      <c r="GA229" s="219"/>
      <c r="GB229" s="219"/>
      <c r="GC229" s="219"/>
      <c r="GD229" s="219"/>
      <c r="GE229" s="219"/>
      <c r="GF229" s="219"/>
      <c r="GG229" s="219"/>
      <c r="GH229" s="219"/>
      <c r="GI229" s="219"/>
      <c r="GJ229" s="219"/>
      <c r="GK229" s="219"/>
      <c r="GL229" s="219"/>
      <c r="GM229" s="219"/>
      <c r="GN229" s="219"/>
      <c r="GO229" s="219"/>
      <c r="GP229" s="219"/>
      <c r="GQ229" s="219"/>
      <c r="GR229" s="219"/>
      <c r="GS229" s="219"/>
      <c r="GT229" s="219"/>
      <c r="GU229" s="219"/>
      <c r="GV229" s="219"/>
      <c r="GW229" s="219"/>
      <c r="GX229" s="219"/>
      <c r="GY229" s="219"/>
      <c r="GZ229" s="219"/>
      <c r="HA229" s="219"/>
      <c r="HB229" s="219"/>
      <c r="HC229" s="219"/>
      <c r="HD229" s="219"/>
      <c r="HE229" s="219"/>
      <c r="HF229" s="219"/>
      <c r="HG229" s="219"/>
      <c r="HH229" s="219"/>
      <c r="HI229" s="219"/>
      <c r="HJ229" s="219"/>
      <c r="HK229" s="219"/>
      <c r="HL229" s="219"/>
      <c r="HM229" s="219"/>
      <c r="HN229" s="219"/>
      <c r="HO229" s="219"/>
      <c r="HP229" s="219"/>
      <c r="HQ229" s="219"/>
      <c r="HR229" s="219"/>
      <c r="HS229" s="219"/>
      <c r="HT229" s="219"/>
      <c r="HU229" s="219"/>
      <c r="HV229" s="219"/>
      <c r="HW229" s="219"/>
      <c r="HX229" s="219"/>
      <c r="HY229" s="219"/>
      <c r="HZ229" s="219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  <c r="JE229" s="4"/>
    </row>
    <row r="230" spans="1:265" s="78" customFormat="1">
      <c r="A230" s="76"/>
      <c r="B230" s="76"/>
      <c r="C230" s="76"/>
      <c r="D230" s="76"/>
      <c r="E230" s="76"/>
      <c r="F230" s="76"/>
      <c r="H230" s="79"/>
      <c r="I230" s="66"/>
      <c r="J230" s="80"/>
      <c r="K230" s="82"/>
      <c r="L230" s="82"/>
      <c r="M230" s="66"/>
      <c r="N230" s="82"/>
      <c r="O230" s="82"/>
      <c r="P230" s="104"/>
      <c r="Q230" s="104"/>
      <c r="R230" s="104"/>
      <c r="S230" s="82"/>
      <c r="T230" s="82"/>
      <c r="U230" s="82"/>
      <c r="V230" s="66"/>
      <c r="W230" s="82"/>
      <c r="X230" s="82"/>
      <c r="Y230" s="183"/>
      <c r="Z230" s="82"/>
      <c r="AA230" s="181"/>
      <c r="AB230" s="82"/>
      <c r="AC230" s="82"/>
      <c r="AD230" s="82"/>
      <c r="AE230" s="82"/>
      <c r="AF230" s="82"/>
      <c r="AG230" s="83"/>
      <c r="AH230" s="83"/>
      <c r="AI230" s="219"/>
      <c r="AJ230" s="219"/>
      <c r="AK230" s="219"/>
      <c r="AL230" s="66"/>
      <c r="AM230" s="219"/>
      <c r="AN230" s="219"/>
      <c r="AO230" s="219"/>
      <c r="AP230" s="219"/>
      <c r="AQ230" s="219"/>
      <c r="AR230" s="219"/>
      <c r="AS230" s="219"/>
      <c r="AT230" s="219"/>
      <c r="AU230" s="219"/>
      <c r="AV230" s="219"/>
      <c r="AW230" s="219"/>
      <c r="AX230" s="219"/>
      <c r="AY230" s="219"/>
      <c r="AZ230" s="219"/>
      <c r="BA230" s="219"/>
      <c r="BB230" s="219"/>
      <c r="BC230" s="219"/>
      <c r="BD230" s="219"/>
      <c r="BE230" s="219"/>
      <c r="BF230" s="219"/>
      <c r="BG230" s="219"/>
      <c r="BH230" s="219"/>
      <c r="BI230" s="219"/>
      <c r="BJ230" s="219"/>
      <c r="BK230" s="219"/>
      <c r="BL230" s="219"/>
      <c r="BM230" s="219"/>
      <c r="BN230" s="219"/>
      <c r="BO230" s="219"/>
      <c r="BP230" s="219"/>
      <c r="BQ230" s="219"/>
      <c r="BR230" s="219"/>
      <c r="BS230" s="219"/>
      <c r="BT230" s="219"/>
      <c r="BU230" s="219"/>
      <c r="BV230" s="219"/>
      <c r="BW230" s="219"/>
      <c r="BX230" s="219"/>
      <c r="BY230" s="219"/>
      <c r="BZ230" s="219"/>
      <c r="CA230" s="219"/>
      <c r="CB230" s="219"/>
      <c r="CC230" s="219"/>
      <c r="CD230" s="219"/>
      <c r="CE230" s="219"/>
      <c r="CF230" s="219"/>
      <c r="CG230" s="219"/>
      <c r="CH230" s="219"/>
      <c r="CI230" s="219"/>
      <c r="CJ230" s="219"/>
      <c r="CK230" s="219"/>
      <c r="CL230" s="219"/>
      <c r="CM230" s="219"/>
      <c r="CN230" s="219"/>
      <c r="CO230" s="219"/>
      <c r="CP230" s="219"/>
      <c r="CQ230" s="219"/>
      <c r="CR230" s="219"/>
      <c r="CS230" s="219"/>
      <c r="CT230" s="219"/>
      <c r="CU230" s="219"/>
      <c r="CV230" s="219"/>
      <c r="CW230" s="219"/>
      <c r="CX230" s="219"/>
      <c r="CY230" s="219"/>
      <c r="CZ230" s="219"/>
      <c r="DA230" s="219"/>
      <c r="DB230" s="219"/>
      <c r="DC230" s="219"/>
      <c r="DD230" s="219"/>
      <c r="DE230" s="219"/>
      <c r="DF230" s="219"/>
      <c r="DG230" s="219"/>
      <c r="DH230" s="219"/>
      <c r="DI230" s="219"/>
      <c r="DJ230" s="219"/>
      <c r="DK230" s="219"/>
      <c r="DL230" s="219"/>
      <c r="DM230" s="219"/>
      <c r="DN230" s="219"/>
      <c r="DO230" s="219"/>
      <c r="DP230" s="219"/>
      <c r="DQ230" s="219"/>
      <c r="DR230" s="219"/>
      <c r="DS230" s="219"/>
      <c r="DT230" s="219"/>
      <c r="DU230" s="219"/>
      <c r="DV230" s="219"/>
      <c r="DW230" s="219"/>
      <c r="DX230" s="219"/>
      <c r="DY230" s="219"/>
      <c r="DZ230" s="219"/>
      <c r="EA230" s="219"/>
      <c r="EB230" s="219"/>
      <c r="EC230" s="219"/>
      <c r="ED230" s="219"/>
      <c r="EE230" s="219"/>
      <c r="EF230" s="219"/>
      <c r="EG230" s="219"/>
      <c r="EH230" s="219"/>
      <c r="EI230" s="219"/>
      <c r="EJ230" s="219"/>
      <c r="EK230" s="219"/>
      <c r="EL230" s="219"/>
      <c r="EM230" s="219"/>
      <c r="EN230" s="219"/>
      <c r="EO230" s="219"/>
      <c r="EP230" s="219"/>
      <c r="EQ230" s="219"/>
      <c r="ER230" s="219"/>
      <c r="ES230" s="219"/>
      <c r="ET230" s="219"/>
      <c r="EU230" s="219"/>
      <c r="EV230" s="219"/>
      <c r="EW230" s="219"/>
      <c r="EX230" s="219"/>
      <c r="EY230" s="219"/>
      <c r="EZ230" s="219"/>
      <c r="FA230" s="219"/>
      <c r="FB230" s="219"/>
      <c r="FC230" s="219"/>
      <c r="FD230" s="219"/>
      <c r="FE230" s="219"/>
      <c r="FF230" s="219"/>
      <c r="FG230" s="219"/>
      <c r="FH230" s="219"/>
      <c r="FI230" s="219"/>
      <c r="FJ230" s="219"/>
      <c r="FK230" s="219"/>
      <c r="FL230" s="219"/>
      <c r="FM230" s="219"/>
      <c r="FN230" s="219"/>
      <c r="FO230" s="219"/>
      <c r="FP230" s="219"/>
      <c r="FQ230" s="219"/>
      <c r="FR230" s="219"/>
      <c r="FS230" s="219"/>
      <c r="FT230" s="219"/>
      <c r="FU230" s="219"/>
      <c r="FV230" s="219"/>
      <c r="FW230" s="219"/>
      <c r="FX230" s="219"/>
      <c r="FY230" s="219"/>
      <c r="FZ230" s="219"/>
      <c r="GA230" s="219"/>
      <c r="GB230" s="219"/>
      <c r="GC230" s="219"/>
      <c r="GD230" s="219"/>
      <c r="GE230" s="219"/>
      <c r="GF230" s="219"/>
      <c r="GG230" s="219"/>
      <c r="GH230" s="219"/>
      <c r="GI230" s="219"/>
      <c r="GJ230" s="219"/>
      <c r="GK230" s="219"/>
      <c r="GL230" s="219"/>
      <c r="GM230" s="219"/>
      <c r="GN230" s="219"/>
      <c r="GO230" s="219"/>
      <c r="GP230" s="219"/>
      <c r="GQ230" s="219"/>
      <c r="GR230" s="219"/>
      <c r="GS230" s="219"/>
      <c r="GT230" s="219"/>
      <c r="GU230" s="219"/>
      <c r="GV230" s="219"/>
      <c r="GW230" s="219"/>
      <c r="GX230" s="219"/>
      <c r="GY230" s="219"/>
      <c r="GZ230" s="219"/>
      <c r="HA230" s="219"/>
      <c r="HB230" s="219"/>
      <c r="HC230" s="219"/>
      <c r="HD230" s="219"/>
      <c r="HE230" s="219"/>
      <c r="HF230" s="219"/>
      <c r="HG230" s="219"/>
      <c r="HH230" s="219"/>
      <c r="HI230" s="219"/>
      <c r="HJ230" s="219"/>
      <c r="HK230" s="219"/>
      <c r="HL230" s="219"/>
      <c r="HM230" s="219"/>
      <c r="HN230" s="219"/>
      <c r="HO230" s="219"/>
      <c r="HP230" s="219"/>
      <c r="HQ230" s="219"/>
      <c r="HR230" s="219"/>
      <c r="HS230" s="219"/>
      <c r="HT230" s="219"/>
      <c r="HU230" s="219"/>
      <c r="HV230" s="219"/>
      <c r="HW230" s="219"/>
      <c r="HX230" s="219"/>
      <c r="HY230" s="219"/>
      <c r="HZ230" s="219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  <c r="JE230" s="4"/>
    </row>
    <row r="231" spans="1:265" s="78" customFormat="1">
      <c r="A231" s="76"/>
      <c r="B231" s="76"/>
      <c r="C231" s="76"/>
      <c r="D231" s="76"/>
      <c r="E231" s="76"/>
      <c r="F231" s="76"/>
      <c r="H231" s="79"/>
      <c r="I231" s="66"/>
      <c r="J231" s="80"/>
      <c r="K231" s="82"/>
      <c r="L231" s="82"/>
      <c r="M231" s="66"/>
      <c r="N231" s="82"/>
      <c r="O231" s="82"/>
      <c r="P231" s="104"/>
      <c r="Q231" s="104"/>
      <c r="R231" s="104"/>
      <c r="S231" s="82"/>
      <c r="T231" s="82"/>
      <c r="U231" s="82"/>
      <c r="V231" s="66"/>
      <c r="W231" s="82"/>
      <c r="X231" s="82"/>
      <c r="Y231" s="183"/>
      <c r="Z231" s="82"/>
      <c r="AA231" s="181"/>
      <c r="AB231" s="82"/>
      <c r="AC231" s="82"/>
      <c r="AD231" s="82"/>
      <c r="AE231" s="82"/>
      <c r="AF231" s="82"/>
      <c r="AG231" s="83"/>
      <c r="AH231" s="83"/>
      <c r="AI231" s="219"/>
      <c r="AJ231" s="219"/>
      <c r="AK231" s="219"/>
      <c r="AL231" s="66"/>
      <c r="AM231" s="219"/>
      <c r="AN231" s="219"/>
      <c r="AO231" s="219"/>
      <c r="AP231" s="219"/>
      <c r="AQ231" s="219"/>
      <c r="AR231" s="219"/>
      <c r="AS231" s="219"/>
      <c r="AT231" s="219"/>
      <c r="AU231" s="219"/>
      <c r="AV231" s="219"/>
      <c r="AW231" s="219"/>
      <c r="AX231" s="219"/>
      <c r="AY231" s="219"/>
      <c r="AZ231" s="219"/>
      <c r="BA231" s="219"/>
      <c r="BB231" s="219"/>
      <c r="BC231" s="219"/>
      <c r="BD231" s="219"/>
      <c r="BE231" s="219"/>
      <c r="BF231" s="219"/>
      <c r="BG231" s="219"/>
      <c r="BH231" s="219"/>
      <c r="BI231" s="219"/>
      <c r="BJ231" s="219"/>
      <c r="BK231" s="219"/>
      <c r="BL231" s="219"/>
      <c r="BM231" s="219"/>
      <c r="BN231" s="219"/>
      <c r="BO231" s="219"/>
      <c r="BP231" s="219"/>
      <c r="BQ231" s="219"/>
      <c r="BR231" s="219"/>
      <c r="BS231" s="219"/>
      <c r="BT231" s="219"/>
      <c r="BU231" s="219"/>
      <c r="BV231" s="219"/>
      <c r="BW231" s="219"/>
      <c r="BX231" s="219"/>
      <c r="BY231" s="219"/>
      <c r="BZ231" s="219"/>
      <c r="CA231" s="219"/>
      <c r="CB231" s="219"/>
      <c r="CC231" s="219"/>
      <c r="CD231" s="219"/>
      <c r="CE231" s="219"/>
      <c r="CF231" s="219"/>
      <c r="CG231" s="219"/>
      <c r="CH231" s="219"/>
      <c r="CI231" s="219"/>
      <c r="CJ231" s="219"/>
      <c r="CK231" s="219"/>
      <c r="CL231" s="219"/>
      <c r="CM231" s="219"/>
      <c r="CN231" s="219"/>
      <c r="CO231" s="219"/>
      <c r="CP231" s="219"/>
      <c r="CQ231" s="219"/>
      <c r="CR231" s="219"/>
      <c r="CS231" s="219"/>
      <c r="CT231" s="219"/>
      <c r="CU231" s="219"/>
      <c r="CV231" s="219"/>
      <c r="CW231" s="219"/>
      <c r="CX231" s="219"/>
      <c r="CY231" s="219"/>
      <c r="CZ231" s="219"/>
      <c r="DA231" s="219"/>
      <c r="DB231" s="219"/>
      <c r="DC231" s="219"/>
      <c r="DD231" s="219"/>
      <c r="DE231" s="219"/>
      <c r="DF231" s="219"/>
      <c r="DG231" s="219"/>
      <c r="DH231" s="219"/>
      <c r="DI231" s="219"/>
      <c r="DJ231" s="219"/>
      <c r="DK231" s="219"/>
      <c r="DL231" s="219"/>
      <c r="DM231" s="219"/>
      <c r="DN231" s="219"/>
      <c r="DO231" s="219"/>
      <c r="DP231" s="219"/>
      <c r="DQ231" s="219"/>
      <c r="DR231" s="219"/>
      <c r="DS231" s="219"/>
      <c r="DT231" s="219"/>
      <c r="DU231" s="219"/>
      <c r="DV231" s="219"/>
      <c r="DW231" s="219"/>
      <c r="DX231" s="219"/>
      <c r="DY231" s="219"/>
      <c r="DZ231" s="219"/>
      <c r="EA231" s="219"/>
      <c r="EB231" s="219"/>
      <c r="EC231" s="219"/>
      <c r="ED231" s="219"/>
      <c r="EE231" s="219"/>
      <c r="EF231" s="219"/>
      <c r="EG231" s="219"/>
      <c r="EH231" s="219"/>
      <c r="EI231" s="219"/>
      <c r="EJ231" s="219"/>
      <c r="EK231" s="219"/>
      <c r="EL231" s="219"/>
      <c r="EM231" s="219"/>
      <c r="EN231" s="219"/>
      <c r="EO231" s="219"/>
      <c r="EP231" s="219"/>
      <c r="EQ231" s="219"/>
      <c r="ER231" s="219"/>
      <c r="ES231" s="219"/>
      <c r="ET231" s="219"/>
      <c r="EU231" s="219"/>
      <c r="EV231" s="219"/>
      <c r="EW231" s="219"/>
      <c r="EX231" s="219"/>
      <c r="EY231" s="219"/>
      <c r="EZ231" s="219"/>
      <c r="FA231" s="219"/>
      <c r="FB231" s="219"/>
      <c r="FC231" s="219"/>
      <c r="FD231" s="219"/>
      <c r="FE231" s="219"/>
      <c r="FF231" s="219"/>
      <c r="FG231" s="219"/>
      <c r="FH231" s="219"/>
      <c r="FI231" s="219"/>
      <c r="FJ231" s="219"/>
      <c r="FK231" s="219"/>
      <c r="FL231" s="219"/>
      <c r="FM231" s="219"/>
      <c r="FN231" s="219"/>
      <c r="FO231" s="219"/>
      <c r="FP231" s="219"/>
      <c r="FQ231" s="219"/>
      <c r="FR231" s="219"/>
      <c r="FS231" s="219"/>
      <c r="FT231" s="219"/>
      <c r="FU231" s="219"/>
      <c r="FV231" s="219"/>
      <c r="FW231" s="219"/>
      <c r="FX231" s="219"/>
      <c r="FY231" s="219"/>
      <c r="FZ231" s="219"/>
      <c r="GA231" s="219"/>
      <c r="GB231" s="219"/>
      <c r="GC231" s="219"/>
      <c r="GD231" s="219"/>
      <c r="GE231" s="219"/>
      <c r="GF231" s="219"/>
      <c r="GG231" s="219"/>
      <c r="GH231" s="219"/>
      <c r="GI231" s="219"/>
      <c r="GJ231" s="219"/>
      <c r="GK231" s="219"/>
      <c r="GL231" s="219"/>
      <c r="GM231" s="219"/>
      <c r="GN231" s="219"/>
      <c r="GO231" s="219"/>
      <c r="GP231" s="219"/>
      <c r="GQ231" s="219"/>
      <c r="GR231" s="219"/>
      <c r="GS231" s="219"/>
      <c r="GT231" s="219"/>
      <c r="GU231" s="219"/>
      <c r="GV231" s="219"/>
      <c r="GW231" s="219"/>
      <c r="GX231" s="219"/>
      <c r="GY231" s="219"/>
      <c r="GZ231" s="219"/>
      <c r="HA231" s="219"/>
      <c r="HB231" s="219"/>
      <c r="HC231" s="219"/>
      <c r="HD231" s="219"/>
      <c r="HE231" s="219"/>
      <c r="HF231" s="219"/>
      <c r="HG231" s="219"/>
      <c r="HH231" s="219"/>
      <c r="HI231" s="219"/>
      <c r="HJ231" s="219"/>
      <c r="HK231" s="219"/>
      <c r="HL231" s="219"/>
      <c r="HM231" s="219"/>
      <c r="HN231" s="219"/>
      <c r="HO231" s="219"/>
      <c r="HP231" s="219"/>
      <c r="HQ231" s="219"/>
      <c r="HR231" s="219"/>
      <c r="HS231" s="219"/>
      <c r="HT231" s="219"/>
      <c r="HU231" s="219"/>
      <c r="HV231" s="219"/>
      <c r="HW231" s="219"/>
      <c r="HX231" s="219"/>
      <c r="HY231" s="219"/>
      <c r="HZ231" s="219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  <c r="JE231" s="4"/>
    </row>
    <row r="232" spans="1:265" s="78" customFormat="1">
      <c r="A232" s="76"/>
      <c r="B232" s="76"/>
      <c r="C232" s="76"/>
      <c r="D232" s="76"/>
      <c r="E232" s="76"/>
      <c r="F232" s="76"/>
      <c r="H232" s="79"/>
      <c r="I232" s="66"/>
      <c r="J232" s="80"/>
      <c r="K232" s="82"/>
      <c r="L232" s="82"/>
      <c r="M232" s="66"/>
      <c r="N232" s="82"/>
      <c r="O232" s="82"/>
      <c r="P232" s="104"/>
      <c r="Q232" s="104"/>
      <c r="R232" s="104"/>
      <c r="S232" s="82"/>
      <c r="T232" s="82"/>
      <c r="U232" s="82"/>
      <c r="V232" s="66"/>
      <c r="W232" s="82"/>
      <c r="X232" s="82"/>
      <c r="Y232" s="183"/>
      <c r="Z232" s="82"/>
      <c r="AA232" s="181"/>
      <c r="AB232" s="82"/>
      <c r="AC232" s="82"/>
      <c r="AD232" s="82"/>
      <c r="AE232" s="82"/>
      <c r="AF232" s="82"/>
      <c r="AG232" s="83"/>
      <c r="AH232" s="83"/>
      <c r="AI232" s="219"/>
      <c r="AJ232" s="219"/>
      <c r="AK232" s="219"/>
      <c r="AL232" s="66"/>
      <c r="AM232" s="219"/>
      <c r="AN232" s="219"/>
      <c r="AO232" s="219"/>
      <c r="AP232" s="219"/>
      <c r="AQ232" s="219"/>
      <c r="AR232" s="219"/>
      <c r="AS232" s="219"/>
      <c r="AT232" s="219"/>
      <c r="AU232" s="219"/>
      <c r="AV232" s="219"/>
      <c r="AW232" s="219"/>
      <c r="AX232" s="219"/>
      <c r="AY232" s="219"/>
      <c r="AZ232" s="219"/>
      <c r="BA232" s="219"/>
      <c r="BB232" s="219"/>
      <c r="BC232" s="219"/>
      <c r="BD232" s="219"/>
      <c r="BE232" s="219"/>
      <c r="BF232" s="219"/>
      <c r="BG232" s="219"/>
      <c r="BH232" s="219"/>
      <c r="BI232" s="219"/>
      <c r="BJ232" s="219"/>
      <c r="BK232" s="219"/>
      <c r="BL232" s="219"/>
      <c r="BM232" s="219"/>
      <c r="BN232" s="219"/>
      <c r="BO232" s="219"/>
      <c r="BP232" s="219"/>
      <c r="BQ232" s="219"/>
      <c r="BR232" s="219"/>
      <c r="BS232" s="219"/>
      <c r="BT232" s="219"/>
      <c r="BU232" s="219"/>
      <c r="BV232" s="219"/>
      <c r="BW232" s="219"/>
      <c r="BX232" s="219"/>
      <c r="BY232" s="219"/>
      <c r="BZ232" s="219"/>
      <c r="CA232" s="219"/>
      <c r="CB232" s="219"/>
      <c r="CC232" s="219"/>
      <c r="CD232" s="219"/>
      <c r="CE232" s="219"/>
      <c r="CF232" s="219"/>
      <c r="CG232" s="219"/>
      <c r="CH232" s="219"/>
      <c r="CI232" s="219"/>
      <c r="CJ232" s="219"/>
      <c r="CK232" s="219"/>
      <c r="CL232" s="219"/>
      <c r="CM232" s="219"/>
      <c r="CN232" s="219"/>
      <c r="CO232" s="219"/>
      <c r="CP232" s="219"/>
      <c r="CQ232" s="219"/>
      <c r="CR232" s="219"/>
      <c r="CS232" s="219"/>
      <c r="CT232" s="219"/>
      <c r="CU232" s="219"/>
      <c r="CV232" s="219"/>
      <c r="CW232" s="219"/>
      <c r="CX232" s="219"/>
      <c r="CY232" s="219"/>
      <c r="CZ232" s="219"/>
      <c r="DA232" s="219"/>
      <c r="DB232" s="219"/>
      <c r="DC232" s="219"/>
      <c r="DD232" s="219"/>
      <c r="DE232" s="219"/>
      <c r="DF232" s="219"/>
      <c r="DG232" s="219"/>
      <c r="DH232" s="219"/>
      <c r="DI232" s="219"/>
      <c r="DJ232" s="219"/>
      <c r="DK232" s="219"/>
      <c r="DL232" s="219"/>
      <c r="DM232" s="219"/>
      <c r="DN232" s="219"/>
      <c r="DO232" s="219"/>
      <c r="DP232" s="219"/>
      <c r="DQ232" s="219"/>
      <c r="DR232" s="219"/>
      <c r="DS232" s="219"/>
      <c r="DT232" s="219"/>
      <c r="DU232" s="219"/>
      <c r="DV232" s="219"/>
      <c r="DW232" s="219"/>
      <c r="DX232" s="219"/>
      <c r="DY232" s="219"/>
      <c r="DZ232" s="219"/>
      <c r="EA232" s="219"/>
      <c r="EB232" s="219"/>
      <c r="EC232" s="219"/>
      <c r="ED232" s="219"/>
      <c r="EE232" s="219"/>
      <c r="EF232" s="219"/>
      <c r="EG232" s="219"/>
      <c r="EH232" s="219"/>
      <c r="EI232" s="219"/>
      <c r="EJ232" s="219"/>
      <c r="EK232" s="219"/>
      <c r="EL232" s="219"/>
      <c r="EM232" s="219"/>
      <c r="EN232" s="219"/>
      <c r="EO232" s="219"/>
      <c r="EP232" s="219"/>
      <c r="EQ232" s="219"/>
      <c r="ER232" s="219"/>
      <c r="ES232" s="219"/>
      <c r="ET232" s="219"/>
      <c r="EU232" s="219"/>
      <c r="EV232" s="219"/>
      <c r="EW232" s="219"/>
      <c r="EX232" s="219"/>
      <c r="EY232" s="219"/>
      <c r="EZ232" s="219"/>
      <c r="FA232" s="219"/>
      <c r="FB232" s="219"/>
      <c r="FC232" s="219"/>
      <c r="FD232" s="219"/>
      <c r="FE232" s="219"/>
      <c r="FF232" s="219"/>
      <c r="FG232" s="219"/>
      <c r="FH232" s="219"/>
      <c r="FI232" s="219"/>
      <c r="FJ232" s="219"/>
      <c r="FK232" s="219"/>
      <c r="FL232" s="219"/>
      <c r="FM232" s="219"/>
      <c r="FN232" s="219"/>
      <c r="FO232" s="219"/>
      <c r="FP232" s="219"/>
      <c r="FQ232" s="219"/>
      <c r="FR232" s="219"/>
      <c r="FS232" s="219"/>
      <c r="FT232" s="219"/>
      <c r="FU232" s="219"/>
      <c r="FV232" s="219"/>
      <c r="FW232" s="219"/>
      <c r="FX232" s="219"/>
      <c r="FY232" s="219"/>
      <c r="FZ232" s="219"/>
      <c r="GA232" s="219"/>
      <c r="GB232" s="219"/>
      <c r="GC232" s="219"/>
      <c r="GD232" s="219"/>
      <c r="GE232" s="219"/>
      <c r="GF232" s="219"/>
      <c r="GG232" s="219"/>
      <c r="GH232" s="219"/>
      <c r="GI232" s="219"/>
      <c r="GJ232" s="219"/>
      <c r="GK232" s="219"/>
      <c r="GL232" s="219"/>
      <c r="GM232" s="219"/>
      <c r="GN232" s="219"/>
      <c r="GO232" s="219"/>
      <c r="GP232" s="219"/>
      <c r="GQ232" s="219"/>
      <c r="GR232" s="219"/>
      <c r="GS232" s="219"/>
      <c r="GT232" s="219"/>
      <c r="GU232" s="219"/>
      <c r="GV232" s="219"/>
      <c r="GW232" s="219"/>
      <c r="GX232" s="219"/>
      <c r="GY232" s="219"/>
      <c r="GZ232" s="219"/>
      <c r="HA232" s="219"/>
      <c r="HB232" s="219"/>
      <c r="HC232" s="219"/>
      <c r="HD232" s="219"/>
      <c r="HE232" s="219"/>
      <c r="HF232" s="219"/>
      <c r="HG232" s="219"/>
      <c r="HH232" s="219"/>
      <c r="HI232" s="219"/>
      <c r="HJ232" s="219"/>
      <c r="HK232" s="219"/>
      <c r="HL232" s="219"/>
      <c r="HM232" s="219"/>
      <c r="HN232" s="219"/>
      <c r="HO232" s="219"/>
      <c r="HP232" s="219"/>
      <c r="HQ232" s="219"/>
      <c r="HR232" s="219"/>
      <c r="HS232" s="219"/>
      <c r="HT232" s="219"/>
      <c r="HU232" s="219"/>
      <c r="HV232" s="219"/>
      <c r="HW232" s="219"/>
      <c r="HX232" s="219"/>
      <c r="HY232" s="219"/>
      <c r="HZ232" s="219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  <c r="JE232" s="4"/>
    </row>
    <row r="233" spans="1:265" s="78" customFormat="1">
      <c r="A233" s="76"/>
      <c r="B233" s="76"/>
      <c r="C233" s="76"/>
      <c r="D233" s="76"/>
      <c r="E233" s="76"/>
      <c r="F233" s="76"/>
      <c r="H233" s="79"/>
      <c r="I233" s="66"/>
      <c r="J233" s="80"/>
      <c r="K233" s="82"/>
      <c r="L233" s="82"/>
      <c r="M233" s="66"/>
      <c r="N233" s="82"/>
      <c r="O233" s="82"/>
      <c r="P233" s="104"/>
      <c r="Q233" s="104"/>
      <c r="R233" s="104"/>
      <c r="S233" s="82"/>
      <c r="T233" s="82"/>
      <c r="U233" s="82"/>
      <c r="V233" s="66"/>
      <c r="W233" s="82"/>
      <c r="X233" s="82"/>
      <c r="Y233" s="183"/>
      <c r="Z233" s="82"/>
      <c r="AA233" s="181"/>
      <c r="AB233" s="82"/>
      <c r="AC233" s="82"/>
      <c r="AD233" s="82"/>
      <c r="AE233" s="82"/>
      <c r="AF233" s="82"/>
      <c r="AG233" s="83"/>
      <c r="AH233" s="83"/>
      <c r="AI233" s="219"/>
      <c r="AJ233" s="219"/>
      <c r="AK233" s="219"/>
      <c r="AL233" s="66"/>
      <c r="AM233" s="219"/>
      <c r="AN233" s="219"/>
      <c r="AO233" s="219"/>
      <c r="AP233" s="219"/>
      <c r="AQ233" s="219"/>
      <c r="AR233" s="219"/>
      <c r="AS233" s="219"/>
      <c r="AT233" s="219"/>
      <c r="AU233" s="219"/>
      <c r="AV233" s="219"/>
      <c r="AW233" s="219"/>
      <c r="AX233" s="219"/>
      <c r="AY233" s="219"/>
      <c r="AZ233" s="219"/>
      <c r="BA233" s="219"/>
      <c r="BB233" s="219"/>
      <c r="BC233" s="219"/>
      <c r="BD233" s="219"/>
      <c r="BE233" s="219"/>
      <c r="BF233" s="219"/>
      <c r="BG233" s="219"/>
      <c r="BH233" s="219"/>
      <c r="BI233" s="219"/>
      <c r="BJ233" s="219"/>
      <c r="BK233" s="219"/>
      <c r="BL233" s="219"/>
      <c r="BM233" s="219"/>
      <c r="BN233" s="219"/>
      <c r="BO233" s="219"/>
      <c r="BP233" s="219"/>
      <c r="BQ233" s="219"/>
      <c r="BR233" s="219"/>
      <c r="BS233" s="219"/>
      <c r="BT233" s="219"/>
      <c r="BU233" s="219"/>
      <c r="BV233" s="219"/>
      <c r="BW233" s="219"/>
      <c r="BX233" s="219"/>
      <c r="BY233" s="219"/>
      <c r="BZ233" s="219"/>
      <c r="CA233" s="219"/>
      <c r="CB233" s="219"/>
      <c r="CC233" s="219"/>
      <c r="CD233" s="219"/>
      <c r="CE233" s="219"/>
      <c r="CF233" s="219"/>
      <c r="CG233" s="219"/>
      <c r="CH233" s="219"/>
      <c r="CI233" s="219"/>
      <c r="CJ233" s="219"/>
      <c r="CK233" s="219"/>
      <c r="CL233" s="219"/>
      <c r="CM233" s="219"/>
      <c r="CN233" s="219"/>
      <c r="CO233" s="219"/>
      <c r="CP233" s="219"/>
      <c r="CQ233" s="219"/>
      <c r="CR233" s="219"/>
      <c r="CS233" s="219"/>
      <c r="CT233" s="219"/>
      <c r="CU233" s="219"/>
      <c r="CV233" s="219"/>
      <c r="CW233" s="219"/>
      <c r="CX233" s="219"/>
      <c r="CY233" s="219"/>
      <c r="CZ233" s="219"/>
      <c r="DA233" s="219"/>
      <c r="DB233" s="219"/>
      <c r="DC233" s="219"/>
      <c r="DD233" s="219"/>
      <c r="DE233" s="219"/>
      <c r="DF233" s="219"/>
      <c r="DG233" s="219"/>
      <c r="DH233" s="219"/>
      <c r="DI233" s="219"/>
      <c r="DJ233" s="219"/>
      <c r="DK233" s="219"/>
      <c r="DL233" s="219"/>
      <c r="DM233" s="219"/>
      <c r="DN233" s="219"/>
      <c r="DO233" s="219"/>
      <c r="DP233" s="219"/>
      <c r="DQ233" s="219"/>
      <c r="DR233" s="219"/>
      <c r="DS233" s="219"/>
      <c r="DT233" s="219"/>
      <c r="DU233" s="219"/>
      <c r="DV233" s="219"/>
      <c r="DW233" s="219"/>
      <c r="DX233" s="219"/>
      <c r="DY233" s="219"/>
      <c r="DZ233" s="219"/>
      <c r="EA233" s="219"/>
      <c r="EB233" s="219"/>
      <c r="EC233" s="219"/>
      <c r="ED233" s="219"/>
      <c r="EE233" s="219"/>
      <c r="EF233" s="219"/>
      <c r="EG233" s="219"/>
      <c r="EH233" s="219"/>
      <c r="EI233" s="219"/>
      <c r="EJ233" s="219"/>
      <c r="EK233" s="219"/>
      <c r="EL233" s="219"/>
      <c r="EM233" s="219"/>
      <c r="EN233" s="219"/>
      <c r="EO233" s="219"/>
      <c r="EP233" s="219"/>
      <c r="EQ233" s="219"/>
      <c r="ER233" s="219"/>
      <c r="ES233" s="219"/>
      <c r="ET233" s="219"/>
      <c r="EU233" s="219"/>
      <c r="EV233" s="219"/>
      <c r="EW233" s="219"/>
      <c r="EX233" s="219"/>
      <c r="EY233" s="219"/>
      <c r="EZ233" s="219"/>
      <c r="FA233" s="219"/>
      <c r="FB233" s="219"/>
      <c r="FC233" s="219"/>
      <c r="FD233" s="219"/>
      <c r="FE233" s="219"/>
      <c r="FF233" s="219"/>
      <c r="FG233" s="219"/>
      <c r="FH233" s="219"/>
      <c r="FI233" s="219"/>
      <c r="FJ233" s="219"/>
      <c r="FK233" s="219"/>
      <c r="FL233" s="219"/>
      <c r="FM233" s="219"/>
      <c r="FN233" s="219"/>
      <c r="FO233" s="219"/>
      <c r="FP233" s="219"/>
      <c r="FQ233" s="219"/>
      <c r="FR233" s="219"/>
      <c r="FS233" s="219"/>
      <c r="FT233" s="219"/>
      <c r="FU233" s="219"/>
      <c r="FV233" s="219"/>
      <c r="FW233" s="219"/>
      <c r="FX233" s="219"/>
      <c r="FY233" s="219"/>
      <c r="FZ233" s="219"/>
      <c r="GA233" s="219"/>
      <c r="GB233" s="219"/>
      <c r="GC233" s="219"/>
      <c r="GD233" s="219"/>
      <c r="GE233" s="219"/>
      <c r="GF233" s="219"/>
      <c r="GG233" s="219"/>
      <c r="GH233" s="219"/>
      <c r="GI233" s="219"/>
      <c r="GJ233" s="219"/>
      <c r="GK233" s="219"/>
      <c r="GL233" s="219"/>
      <c r="GM233" s="219"/>
      <c r="GN233" s="219"/>
      <c r="GO233" s="219"/>
      <c r="GP233" s="219"/>
      <c r="GQ233" s="219"/>
      <c r="GR233" s="219"/>
      <c r="GS233" s="219"/>
      <c r="GT233" s="219"/>
      <c r="GU233" s="219"/>
      <c r="GV233" s="219"/>
      <c r="GW233" s="219"/>
      <c r="GX233" s="219"/>
      <c r="GY233" s="219"/>
      <c r="GZ233" s="219"/>
      <c r="HA233" s="219"/>
      <c r="HB233" s="219"/>
      <c r="HC233" s="219"/>
      <c r="HD233" s="219"/>
      <c r="HE233" s="219"/>
      <c r="HF233" s="219"/>
      <c r="HG233" s="219"/>
      <c r="HH233" s="219"/>
      <c r="HI233" s="219"/>
      <c r="HJ233" s="219"/>
      <c r="HK233" s="219"/>
      <c r="HL233" s="219"/>
      <c r="HM233" s="219"/>
      <c r="HN233" s="219"/>
      <c r="HO233" s="219"/>
      <c r="HP233" s="219"/>
      <c r="HQ233" s="219"/>
      <c r="HR233" s="219"/>
      <c r="HS233" s="219"/>
      <c r="HT233" s="219"/>
      <c r="HU233" s="219"/>
      <c r="HV233" s="219"/>
      <c r="HW233" s="219"/>
      <c r="HX233" s="219"/>
      <c r="HY233" s="219"/>
      <c r="HZ233" s="219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  <c r="JE233" s="4"/>
    </row>
    <row r="234" spans="1:265" s="78" customFormat="1">
      <c r="A234" s="76"/>
      <c r="B234" s="76"/>
      <c r="C234" s="76"/>
      <c r="D234" s="76"/>
      <c r="E234" s="76"/>
      <c r="F234" s="76"/>
      <c r="H234" s="79"/>
      <c r="I234" s="66"/>
      <c r="J234" s="80"/>
      <c r="K234" s="82"/>
      <c r="L234" s="82"/>
      <c r="M234" s="66"/>
      <c r="N234" s="82"/>
      <c r="O234" s="82"/>
      <c r="P234" s="104"/>
      <c r="Q234" s="104"/>
      <c r="R234" s="104"/>
      <c r="S234" s="82"/>
      <c r="T234" s="82"/>
      <c r="U234" s="82"/>
      <c r="V234" s="66"/>
      <c r="W234" s="82"/>
      <c r="X234" s="82"/>
      <c r="Y234" s="183"/>
      <c r="Z234" s="82"/>
      <c r="AA234" s="181"/>
      <c r="AB234" s="82"/>
      <c r="AC234" s="82"/>
      <c r="AD234" s="82"/>
      <c r="AE234" s="82"/>
      <c r="AF234" s="82"/>
      <c r="AG234" s="83"/>
      <c r="AH234" s="83"/>
      <c r="AI234" s="219"/>
      <c r="AJ234" s="219"/>
      <c r="AK234" s="219"/>
      <c r="AL234" s="66"/>
      <c r="AM234" s="219"/>
      <c r="AN234" s="219"/>
      <c r="AO234" s="219"/>
      <c r="AP234" s="219"/>
      <c r="AQ234" s="219"/>
      <c r="AR234" s="219"/>
      <c r="AS234" s="219"/>
      <c r="AT234" s="219"/>
      <c r="AU234" s="219"/>
      <c r="AV234" s="219"/>
      <c r="AW234" s="219"/>
      <c r="AX234" s="219"/>
      <c r="AY234" s="219"/>
      <c r="AZ234" s="219"/>
      <c r="BA234" s="219"/>
      <c r="BB234" s="219"/>
      <c r="BC234" s="219"/>
      <c r="BD234" s="219"/>
      <c r="BE234" s="219"/>
      <c r="BF234" s="219"/>
      <c r="BG234" s="219"/>
      <c r="BH234" s="219"/>
      <c r="BI234" s="219"/>
      <c r="BJ234" s="219"/>
      <c r="BK234" s="219"/>
      <c r="BL234" s="219"/>
      <c r="BM234" s="219"/>
      <c r="BN234" s="219"/>
      <c r="BO234" s="219"/>
      <c r="BP234" s="219"/>
      <c r="BQ234" s="219"/>
      <c r="BR234" s="219"/>
      <c r="BS234" s="219"/>
      <c r="BT234" s="219"/>
      <c r="BU234" s="219"/>
      <c r="BV234" s="219"/>
      <c r="BW234" s="219"/>
      <c r="BX234" s="219"/>
      <c r="BY234" s="219"/>
      <c r="BZ234" s="219"/>
      <c r="CA234" s="219"/>
      <c r="CB234" s="219"/>
      <c r="CC234" s="219"/>
      <c r="CD234" s="219"/>
      <c r="CE234" s="219"/>
      <c r="CF234" s="219"/>
      <c r="CG234" s="219"/>
      <c r="CH234" s="219"/>
      <c r="CI234" s="219"/>
      <c r="CJ234" s="219"/>
      <c r="CK234" s="219"/>
      <c r="CL234" s="219"/>
      <c r="CM234" s="219"/>
      <c r="CN234" s="219"/>
      <c r="CO234" s="219"/>
      <c r="CP234" s="219"/>
      <c r="CQ234" s="219"/>
      <c r="CR234" s="219"/>
      <c r="CS234" s="219"/>
      <c r="CT234" s="219"/>
      <c r="CU234" s="219"/>
      <c r="CV234" s="219"/>
      <c r="CW234" s="219"/>
      <c r="CX234" s="219"/>
      <c r="CY234" s="219"/>
      <c r="CZ234" s="219"/>
      <c r="DA234" s="219"/>
      <c r="DB234" s="219"/>
      <c r="DC234" s="219"/>
      <c r="DD234" s="219"/>
      <c r="DE234" s="219"/>
      <c r="DF234" s="219"/>
      <c r="DG234" s="219"/>
      <c r="DH234" s="219"/>
      <c r="DI234" s="219"/>
      <c r="DJ234" s="219"/>
      <c r="DK234" s="219"/>
      <c r="DL234" s="219"/>
      <c r="DM234" s="219"/>
      <c r="DN234" s="219"/>
      <c r="DO234" s="219"/>
      <c r="DP234" s="219"/>
      <c r="DQ234" s="219"/>
      <c r="DR234" s="219"/>
      <c r="DS234" s="219"/>
      <c r="DT234" s="219"/>
      <c r="DU234" s="219"/>
      <c r="DV234" s="219"/>
      <c r="DW234" s="219"/>
      <c r="DX234" s="219"/>
      <c r="DY234" s="219"/>
      <c r="DZ234" s="219"/>
      <c r="EA234" s="219"/>
      <c r="EB234" s="219"/>
      <c r="EC234" s="219"/>
      <c r="ED234" s="219"/>
      <c r="EE234" s="219"/>
      <c r="EF234" s="219"/>
      <c r="EG234" s="219"/>
      <c r="EH234" s="219"/>
      <c r="EI234" s="219"/>
      <c r="EJ234" s="219"/>
      <c r="EK234" s="219"/>
      <c r="EL234" s="219"/>
      <c r="EM234" s="219"/>
      <c r="EN234" s="219"/>
      <c r="EO234" s="219"/>
      <c r="EP234" s="219"/>
      <c r="EQ234" s="219"/>
      <c r="ER234" s="219"/>
      <c r="ES234" s="219"/>
      <c r="ET234" s="219"/>
      <c r="EU234" s="219"/>
      <c r="EV234" s="219"/>
      <c r="EW234" s="219"/>
      <c r="EX234" s="219"/>
      <c r="EY234" s="219"/>
      <c r="EZ234" s="219"/>
      <c r="FA234" s="219"/>
      <c r="FB234" s="219"/>
      <c r="FC234" s="219"/>
      <c r="FD234" s="219"/>
      <c r="FE234" s="219"/>
      <c r="FF234" s="219"/>
      <c r="FG234" s="219"/>
      <c r="FH234" s="219"/>
      <c r="FI234" s="219"/>
      <c r="FJ234" s="219"/>
      <c r="FK234" s="219"/>
      <c r="FL234" s="219"/>
      <c r="FM234" s="219"/>
      <c r="FN234" s="219"/>
      <c r="FO234" s="219"/>
      <c r="FP234" s="219"/>
      <c r="FQ234" s="219"/>
      <c r="FR234" s="219"/>
      <c r="FS234" s="219"/>
      <c r="FT234" s="219"/>
      <c r="FU234" s="219"/>
      <c r="FV234" s="219"/>
      <c r="FW234" s="219"/>
      <c r="FX234" s="219"/>
      <c r="FY234" s="219"/>
      <c r="FZ234" s="219"/>
      <c r="GA234" s="219"/>
      <c r="GB234" s="219"/>
      <c r="GC234" s="219"/>
      <c r="GD234" s="219"/>
      <c r="GE234" s="219"/>
      <c r="GF234" s="219"/>
      <c r="GG234" s="219"/>
      <c r="GH234" s="219"/>
      <c r="GI234" s="219"/>
      <c r="GJ234" s="219"/>
      <c r="GK234" s="219"/>
      <c r="GL234" s="219"/>
      <c r="GM234" s="219"/>
      <c r="GN234" s="219"/>
      <c r="GO234" s="219"/>
      <c r="GP234" s="219"/>
      <c r="GQ234" s="219"/>
      <c r="GR234" s="219"/>
      <c r="GS234" s="219"/>
      <c r="GT234" s="219"/>
      <c r="GU234" s="219"/>
      <c r="GV234" s="219"/>
      <c r="GW234" s="219"/>
      <c r="GX234" s="219"/>
      <c r="GY234" s="219"/>
      <c r="GZ234" s="219"/>
      <c r="HA234" s="219"/>
      <c r="HB234" s="219"/>
      <c r="HC234" s="219"/>
      <c r="HD234" s="219"/>
      <c r="HE234" s="219"/>
      <c r="HF234" s="219"/>
      <c r="HG234" s="219"/>
      <c r="HH234" s="219"/>
      <c r="HI234" s="219"/>
      <c r="HJ234" s="219"/>
      <c r="HK234" s="219"/>
      <c r="HL234" s="219"/>
      <c r="HM234" s="219"/>
      <c r="HN234" s="219"/>
      <c r="HO234" s="219"/>
      <c r="HP234" s="219"/>
      <c r="HQ234" s="219"/>
      <c r="HR234" s="219"/>
      <c r="HS234" s="219"/>
      <c r="HT234" s="219"/>
      <c r="HU234" s="219"/>
      <c r="HV234" s="219"/>
      <c r="HW234" s="219"/>
      <c r="HX234" s="219"/>
      <c r="HY234" s="219"/>
      <c r="HZ234" s="219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  <c r="JE234" s="4"/>
    </row>
    <row r="235" spans="1:265" s="78" customFormat="1">
      <c r="A235" s="76"/>
      <c r="B235" s="76"/>
      <c r="C235" s="76"/>
      <c r="D235" s="76"/>
      <c r="E235" s="76"/>
      <c r="F235" s="76"/>
      <c r="H235" s="79"/>
      <c r="I235" s="66"/>
      <c r="J235" s="80"/>
      <c r="K235" s="82"/>
      <c r="L235" s="82"/>
      <c r="M235" s="66"/>
      <c r="N235" s="82"/>
      <c r="O235" s="82"/>
      <c r="P235" s="104"/>
      <c r="Q235" s="104"/>
      <c r="R235" s="104"/>
      <c r="S235" s="82"/>
      <c r="T235" s="82"/>
      <c r="U235" s="82"/>
      <c r="V235" s="66"/>
      <c r="W235" s="82"/>
      <c r="X235" s="82"/>
      <c r="Y235" s="183"/>
      <c r="Z235" s="82"/>
      <c r="AA235" s="181"/>
      <c r="AB235" s="82"/>
      <c r="AC235" s="82"/>
      <c r="AD235" s="82"/>
      <c r="AE235" s="82"/>
      <c r="AF235" s="82"/>
      <c r="AG235" s="83"/>
      <c r="AH235" s="83"/>
      <c r="AI235" s="219"/>
      <c r="AJ235" s="219"/>
      <c r="AK235" s="219"/>
      <c r="AL235" s="66"/>
      <c r="AM235" s="219"/>
      <c r="AN235" s="219"/>
      <c r="AO235" s="219"/>
      <c r="AP235" s="219"/>
      <c r="AQ235" s="219"/>
      <c r="AR235" s="219"/>
      <c r="AS235" s="219"/>
      <c r="AT235" s="219"/>
      <c r="AU235" s="219"/>
      <c r="AV235" s="219"/>
      <c r="AW235" s="219"/>
      <c r="AX235" s="219"/>
      <c r="AY235" s="219"/>
      <c r="AZ235" s="219"/>
      <c r="BA235" s="219"/>
      <c r="BB235" s="219"/>
      <c r="BC235" s="219"/>
      <c r="BD235" s="219"/>
      <c r="BE235" s="219"/>
      <c r="BF235" s="219"/>
      <c r="BG235" s="219"/>
      <c r="BH235" s="219"/>
      <c r="BI235" s="219"/>
      <c r="BJ235" s="219"/>
      <c r="BK235" s="219"/>
      <c r="BL235" s="219"/>
      <c r="BM235" s="219"/>
      <c r="BN235" s="219"/>
      <c r="BO235" s="219"/>
      <c r="BP235" s="219"/>
      <c r="BQ235" s="219"/>
      <c r="BR235" s="219"/>
      <c r="BS235" s="219"/>
      <c r="BT235" s="219"/>
      <c r="BU235" s="219"/>
      <c r="BV235" s="219"/>
      <c r="BW235" s="219"/>
      <c r="BX235" s="219"/>
      <c r="BY235" s="219"/>
      <c r="BZ235" s="219"/>
      <c r="CA235" s="219"/>
      <c r="CB235" s="219"/>
      <c r="CC235" s="219"/>
      <c r="CD235" s="219"/>
      <c r="CE235" s="219"/>
      <c r="CF235" s="219"/>
      <c r="CG235" s="219"/>
      <c r="CH235" s="219"/>
      <c r="CI235" s="219"/>
      <c r="CJ235" s="219"/>
      <c r="CK235" s="219"/>
      <c r="CL235" s="219"/>
      <c r="CM235" s="219"/>
      <c r="CN235" s="219"/>
      <c r="CO235" s="219"/>
      <c r="CP235" s="219"/>
      <c r="CQ235" s="219"/>
      <c r="CR235" s="219"/>
      <c r="CS235" s="219"/>
      <c r="CT235" s="219"/>
      <c r="CU235" s="219"/>
      <c r="CV235" s="219"/>
      <c r="CW235" s="219"/>
      <c r="CX235" s="219"/>
      <c r="CY235" s="219"/>
      <c r="CZ235" s="219"/>
      <c r="DA235" s="219"/>
      <c r="DB235" s="219"/>
      <c r="DC235" s="219"/>
      <c r="DD235" s="219"/>
      <c r="DE235" s="219"/>
      <c r="DF235" s="219"/>
      <c r="DG235" s="219"/>
      <c r="DH235" s="219"/>
      <c r="DI235" s="219"/>
      <c r="DJ235" s="219"/>
      <c r="DK235" s="219"/>
      <c r="DL235" s="219"/>
      <c r="DM235" s="219"/>
      <c r="DN235" s="219"/>
      <c r="DO235" s="219"/>
      <c r="DP235" s="219"/>
      <c r="DQ235" s="219"/>
      <c r="DR235" s="219"/>
      <c r="DS235" s="219"/>
      <c r="DT235" s="219"/>
      <c r="DU235" s="219"/>
      <c r="DV235" s="219"/>
      <c r="DW235" s="219"/>
      <c r="DX235" s="219"/>
      <c r="DY235" s="219"/>
      <c r="DZ235" s="219"/>
      <c r="EA235" s="219"/>
      <c r="EB235" s="219"/>
      <c r="EC235" s="219"/>
      <c r="ED235" s="219"/>
      <c r="EE235" s="219"/>
      <c r="EF235" s="219"/>
      <c r="EG235" s="219"/>
      <c r="EH235" s="219"/>
      <c r="EI235" s="219"/>
      <c r="EJ235" s="219"/>
      <c r="EK235" s="219"/>
      <c r="EL235" s="219"/>
      <c r="EM235" s="219"/>
      <c r="EN235" s="219"/>
      <c r="EO235" s="219"/>
      <c r="EP235" s="219"/>
      <c r="EQ235" s="219"/>
      <c r="ER235" s="219"/>
      <c r="ES235" s="219"/>
      <c r="ET235" s="219"/>
      <c r="EU235" s="219"/>
      <c r="EV235" s="219"/>
      <c r="EW235" s="219"/>
      <c r="EX235" s="219"/>
      <c r="EY235" s="219"/>
      <c r="EZ235" s="219"/>
      <c r="FA235" s="219"/>
      <c r="FB235" s="219"/>
      <c r="FC235" s="219"/>
      <c r="FD235" s="219"/>
      <c r="FE235" s="219"/>
      <c r="FF235" s="219"/>
      <c r="FG235" s="219"/>
      <c r="FH235" s="219"/>
      <c r="FI235" s="219"/>
      <c r="FJ235" s="219"/>
      <c r="FK235" s="219"/>
      <c r="FL235" s="219"/>
      <c r="FM235" s="219"/>
      <c r="FN235" s="219"/>
      <c r="FO235" s="219"/>
      <c r="FP235" s="219"/>
      <c r="FQ235" s="219"/>
      <c r="FR235" s="219"/>
      <c r="FS235" s="219"/>
      <c r="FT235" s="219"/>
      <c r="FU235" s="219"/>
      <c r="FV235" s="219"/>
      <c r="FW235" s="219"/>
      <c r="FX235" s="219"/>
      <c r="FY235" s="219"/>
      <c r="FZ235" s="219"/>
      <c r="GA235" s="219"/>
      <c r="GB235" s="219"/>
      <c r="GC235" s="219"/>
      <c r="GD235" s="219"/>
      <c r="GE235" s="219"/>
      <c r="GF235" s="219"/>
      <c r="GG235" s="219"/>
      <c r="GH235" s="219"/>
      <c r="GI235" s="219"/>
      <c r="GJ235" s="219"/>
      <c r="GK235" s="219"/>
      <c r="GL235" s="219"/>
      <c r="GM235" s="219"/>
      <c r="GN235" s="219"/>
      <c r="GO235" s="219"/>
      <c r="GP235" s="219"/>
      <c r="GQ235" s="219"/>
      <c r="GR235" s="219"/>
      <c r="GS235" s="219"/>
      <c r="GT235" s="219"/>
      <c r="GU235" s="219"/>
      <c r="GV235" s="219"/>
      <c r="GW235" s="219"/>
      <c r="GX235" s="219"/>
      <c r="GY235" s="219"/>
      <c r="GZ235" s="219"/>
      <c r="HA235" s="219"/>
      <c r="HB235" s="219"/>
      <c r="HC235" s="219"/>
      <c r="HD235" s="219"/>
      <c r="HE235" s="219"/>
      <c r="HF235" s="219"/>
      <c r="HG235" s="219"/>
      <c r="HH235" s="219"/>
      <c r="HI235" s="219"/>
      <c r="HJ235" s="219"/>
      <c r="HK235" s="219"/>
      <c r="HL235" s="219"/>
      <c r="HM235" s="219"/>
      <c r="HN235" s="219"/>
      <c r="HO235" s="219"/>
      <c r="HP235" s="219"/>
      <c r="HQ235" s="219"/>
      <c r="HR235" s="219"/>
      <c r="HS235" s="219"/>
      <c r="HT235" s="219"/>
      <c r="HU235" s="219"/>
      <c r="HV235" s="219"/>
      <c r="HW235" s="219"/>
      <c r="HX235" s="219"/>
      <c r="HY235" s="219"/>
      <c r="HZ235" s="219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  <c r="JE235" s="4"/>
    </row>
    <row r="236" spans="1:265" s="78" customFormat="1">
      <c r="A236" s="76"/>
      <c r="B236" s="76"/>
      <c r="C236" s="76"/>
      <c r="D236" s="76"/>
      <c r="E236" s="76"/>
      <c r="F236" s="76"/>
      <c r="H236" s="79"/>
      <c r="I236" s="66"/>
      <c r="J236" s="80"/>
      <c r="K236" s="82"/>
      <c r="L236" s="82"/>
      <c r="M236" s="66"/>
      <c r="N236" s="82"/>
      <c r="O236" s="82"/>
      <c r="P236" s="104"/>
      <c r="Q236" s="104"/>
      <c r="R236" s="104"/>
      <c r="S236" s="82"/>
      <c r="T236" s="82"/>
      <c r="U236" s="82"/>
      <c r="V236" s="66"/>
      <c r="W236" s="82"/>
      <c r="X236" s="82"/>
      <c r="Y236" s="183"/>
      <c r="Z236" s="82"/>
      <c r="AA236" s="181"/>
      <c r="AB236" s="82"/>
      <c r="AC236" s="82"/>
      <c r="AD236" s="82"/>
      <c r="AE236" s="82"/>
      <c r="AF236" s="82"/>
      <c r="AG236" s="83"/>
      <c r="AH236" s="83"/>
      <c r="AI236" s="219"/>
      <c r="AJ236" s="219"/>
      <c r="AK236" s="219"/>
      <c r="AL236" s="66"/>
      <c r="AM236" s="219"/>
      <c r="AN236" s="219"/>
      <c r="AO236" s="219"/>
      <c r="AP236" s="219"/>
      <c r="AQ236" s="219"/>
      <c r="AR236" s="219"/>
      <c r="AS236" s="219"/>
      <c r="AT236" s="219"/>
      <c r="AU236" s="219"/>
      <c r="AV236" s="219"/>
      <c r="AW236" s="219"/>
      <c r="AX236" s="219"/>
      <c r="AY236" s="219"/>
      <c r="AZ236" s="219"/>
      <c r="BA236" s="219"/>
      <c r="BB236" s="219"/>
      <c r="BC236" s="219"/>
      <c r="BD236" s="219"/>
      <c r="BE236" s="219"/>
      <c r="BF236" s="219"/>
      <c r="BG236" s="219"/>
      <c r="BH236" s="219"/>
      <c r="BI236" s="219"/>
      <c r="BJ236" s="219"/>
      <c r="BK236" s="219"/>
      <c r="BL236" s="219"/>
      <c r="BM236" s="219"/>
      <c r="BN236" s="219"/>
      <c r="BO236" s="219"/>
      <c r="BP236" s="219"/>
      <c r="BQ236" s="219"/>
      <c r="BR236" s="219"/>
      <c r="BS236" s="219"/>
      <c r="BT236" s="219"/>
      <c r="BU236" s="219"/>
      <c r="BV236" s="219"/>
      <c r="BW236" s="219"/>
      <c r="BX236" s="219"/>
      <c r="BY236" s="219"/>
      <c r="BZ236" s="219"/>
      <c r="CA236" s="219"/>
      <c r="CB236" s="219"/>
      <c r="CC236" s="219"/>
      <c r="CD236" s="219"/>
      <c r="CE236" s="219"/>
      <c r="CF236" s="219"/>
      <c r="CG236" s="219"/>
      <c r="CH236" s="219"/>
      <c r="CI236" s="219"/>
      <c r="CJ236" s="219"/>
      <c r="CK236" s="219"/>
      <c r="CL236" s="219"/>
      <c r="CM236" s="219"/>
      <c r="CN236" s="219"/>
      <c r="CO236" s="219"/>
      <c r="CP236" s="219"/>
      <c r="CQ236" s="219"/>
      <c r="CR236" s="219"/>
      <c r="CS236" s="219"/>
      <c r="CT236" s="219"/>
      <c r="CU236" s="219"/>
      <c r="CV236" s="219"/>
      <c r="CW236" s="219"/>
      <c r="CX236" s="219"/>
      <c r="CY236" s="219"/>
      <c r="CZ236" s="219"/>
      <c r="DA236" s="219"/>
      <c r="DB236" s="219"/>
      <c r="DC236" s="219"/>
      <c r="DD236" s="219"/>
      <c r="DE236" s="219"/>
      <c r="DF236" s="219"/>
      <c r="DG236" s="219"/>
      <c r="DH236" s="219"/>
      <c r="DI236" s="219"/>
      <c r="DJ236" s="219"/>
      <c r="DK236" s="219"/>
      <c r="DL236" s="219"/>
      <c r="DM236" s="219"/>
      <c r="DN236" s="219"/>
      <c r="DO236" s="219"/>
      <c r="DP236" s="219"/>
      <c r="DQ236" s="219"/>
      <c r="DR236" s="219"/>
      <c r="DS236" s="219"/>
      <c r="DT236" s="219"/>
      <c r="DU236" s="219"/>
      <c r="DV236" s="219"/>
      <c r="DW236" s="219"/>
      <c r="DX236" s="219"/>
      <c r="DY236" s="219"/>
      <c r="DZ236" s="219"/>
      <c r="EA236" s="219"/>
      <c r="EB236" s="219"/>
      <c r="EC236" s="219"/>
      <c r="ED236" s="219"/>
      <c r="EE236" s="219"/>
      <c r="EF236" s="219"/>
      <c r="EG236" s="219"/>
      <c r="EH236" s="219"/>
      <c r="EI236" s="219"/>
      <c r="EJ236" s="219"/>
      <c r="EK236" s="219"/>
      <c r="EL236" s="219"/>
      <c r="EM236" s="219"/>
      <c r="EN236" s="219"/>
      <c r="EO236" s="219"/>
      <c r="EP236" s="219"/>
      <c r="EQ236" s="219"/>
      <c r="ER236" s="219"/>
      <c r="ES236" s="219"/>
      <c r="ET236" s="219"/>
      <c r="EU236" s="219"/>
      <c r="EV236" s="219"/>
      <c r="EW236" s="219"/>
      <c r="EX236" s="219"/>
      <c r="EY236" s="219"/>
      <c r="EZ236" s="219"/>
      <c r="FA236" s="219"/>
      <c r="FB236" s="219"/>
      <c r="FC236" s="219"/>
      <c r="FD236" s="219"/>
      <c r="FE236" s="219"/>
      <c r="FF236" s="219"/>
      <c r="FG236" s="219"/>
      <c r="FH236" s="219"/>
      <c r="FI236" s="219"/>
      <c r="FJ236" s="219"/>
      <c r="FK236" s="219"/>
      <c r="FL236" s="219"/>
      <c r="FM236" s="219"/>
      <c r="FN236" s="219"/>
      <c r="FO236" s="219"/>
      <c r="FP236" s="219"/>
      <c r="FQ236" s="219"/>
      <c r="FR236" s="219"/>
      <c r="FS236" s="219"/>
      <c r="FT236" s="219"/>
      <c r="FU236" s="219"/>
      <c r="FV236" s="219"/>
      <c r="FW236" s="219"/>
      <c r="FX236" s="219"/>
      <c r="FY236" s="219"/>
      <c r="FZ236" s="219"/>
      <c r="GA236" s="219"/>
      <c r="GB236" s="219"/>
      <c r="GC236" s="219"/>
      <c r="GD236" s="219"/>
      <c r="GE236" s="219"/>
      <c r="GF236" s="219"/>
      <c r="GG236" s="219"/>
      <c r="GH236" s="219"/>
      <c r="GI236" s="219"/>
      <c r="GJ236" s="219"/>
      <c r="GK236" s="219"/>
      <c r="GL236" s="219"/>
      <c r="GM236" s="219"/>
      <c r="GN236" s="219"/>
      <c r="GO236" s="219"/>
      <c r="GP236" s="219"/>
      <c r="GQ236" s="219"/>
      <c r="GR236" s="219"/>
      <c r="GS236" s="219"/>
      <c r="GT236" s="219"/>
      <c r="GU236" s="219"/>
      <c r="GV236" s="219"/>
      <c r="GW236" s="219"/>
      <c r="GX236" s="219"/>
      <c r="GY236" s="219"/>
      <c r="GZ236" s="219"/>
      <c r="HA236" s="219"/>
      <c r="HB236" s="219"/>
      <c r="HC236" s="219"/>
      <c r="HD236" s="219"/>
      <c r="HE236" s="219"/>
      <c r="HF236" s="219"/>
      <c r="HG236" s="219"/>
      <c r="HH236" s="219"/>
      <c r="HI236" s="219"/>
      <c r="HJ236" s="219"/>
      <c r="HK236" s="219"/>
      <c r="HL236" s="219"/>
      <c r="HM236" s="219"/>
      <c r="HN236" s="219"/>
      <c r="HO236" s="219"/>
      <c r="HP236" s="219"/>
      <c r="HQ236" s="219"/>
      <c r="HR236" s="219"/>
      <c r="HS236" s="219"/>
      <c r="HT236" s="219"/>
      <c r="HU236" s="219"/>
      <c r="HV236" s="219"/>
      <c r="HW236" s="219"/>
      <c r="HX236" s="219"/>
      <c r="HY236" s="219"/>
      <c r="HZ236" s="219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  <c r="JE236" s="4"/>
    </row>
    <row r="237" spans="1:265" s="78" customFormat="1">
      <c r="A237" s="76"/>
      <c r="B237" s="76"/>
      <c r="C237" s="76"/>
      <c r="D237" s="76"/>
      <c r="E237" s="76"/>
      <c r="F237" s="76"/>
      <c r="H237" s="79"/>
      <c r="I237" s="66"/>
      <c r="J237" s="80"/>
      <c r="K237" s="82"/>
      <c r="L237" s="82"/>
      <c r="M237" s="66"/>
      <c r="N237" s="82"/>
      <c r="O237" s="82"/>
      <c r="P237" s="104"/>
      <c r="Q237" s="104"/>
      <c r="R237" s="104"/>
      <c r="S237" s="82"/>
      <c r="T237" s="82"/>
      <c r="U237" s="82"/>
      <c r="V237" s="66"/>
      <c r="W237" s="82"/>
      <c r="X237" s="82"/>
      <c r="Y237" s="183"/>
      <c r="Z237" s="82"/>
      <c r="AA237" s="181"/>
      <c r="AB237" s="82"/>
      <c r="AC237" s="82"/>
      <c r="AD237" s="82"/>
      <c r="AE237" s="82"/>
      <c r="AF237" s="82"/>
      <c r="AG237" s="83"/>
      <c r="AH237" s="83"/>
      <c r="AI237" s="219"/>
      <c r="AJ237" s="219"/>
      <c r="AK237" s="219"/>
      <c r="AL237" s="66"/>
      <c r="AM237" s="219"/>
      <c r="AN237" s="219"/>
      <c r="AO237" s="219"/>
      <c r="AP237" s="219"/>
      <c r="AQ237" s="219"/>
      <c r="AR237" s="219"/>
      <c r="AS237" s="219"/>
      <c r="AT237" s="219"/>
      <c r="AU237" s="219"/>
      <c r="AV237" s="219"/>
      <c r="AW237" s="219"/>
      <c r="AX237" s="219"/>
      <c r="AY237" s="219"/>
      <c r="AZ237" s="219"/>
      <c r="BA237" s="219"/>
      <c r="BB237" s="219"/>
      <c r="BC237" s="219"/>
      <c r="BD237" s="219"/>
      <c r="BE237" s="219"/>
      <c r="BF237" s="219"/>
      <c r="BG237" s="219"/>
      <c r="BH237" s="219"/>
      <c r="BI237" s="219"/>
      <c r="BJ237" s="219"/>
      <c r="BK237" s="219"/>
      <c r="BL237" s="219"/>
      <c r="BM237" s="219"/>
      <c r="BN237" s="219"/>
      <c r="BO237" s="219"/>
      <c r="BP237" s="219"/>
      <c r="BQ237" s="219"/>
      <c r="BR237" s="219"/>
      <c r="BS237" s="219"/>
      <c r="BT237" s="219"/>
      <c r="BU237" s="219"/>
      <c r="BV237" s="219"/>
      <c r="BW237" s="219"/>
      <c r="BX237" s="219"/>
      <c r="BY237" s="219"/>
      <c r="BZ237" s="219"/>
      <c r="CA237" s="219"/>
      <c r="CB237" s="219"/>
      <c r="CC237" s="219"/>
      <c r="CD237" s="219"/>
      <c r="CE237" s="219"/>
      <c r="CF237" s="219"/>
      <c r="CG237" s="219"/>
      <c r="CH237" s="219"/>
      <c r="CI237" s="219"/>
      <c r="CJ237" s="219"/>
      <c r="CK237" s="219"/>
      <c r="CL237" s="219"/>
      <c r="CM237" s="219"/>
      <c r="CN237" s="219"/>
      <c r="CO237" s="219"/>
      <c r="CP237" s="219"/>
      <c r="CQ237" s="219"/>
      <c r="CR237" s="219"/>
      <c r="CS237" s="219"/>
      <c r="CT237" s="219"/>
      <c r="CU237" s="219"/>
      <c r="CV237" s="219"/>
      <c r="CW237" s="219"/>
      <c r="CX237" s="219"/>
      <c r="CY237" s="219"/>
      <c r="CZ237" s="219"/>
      <c r="DA237" s="219"/>
      <c r="DB237" s="219"/>
      <c r="DC237" s="219"/>
      <c r="DD237" s="219"/>
      <c r="DE237" s="219"/>
      <c r="DF237" s="219"/>
      <c r="DG237" s="219"/>
      <c r="DH237" s="219"/>
      <c r="DI237" s="219"/>
      <c r="DJ237" s="219"/>
      <c r="DK237" s="219"/>
      <c r="DL237" s="219"/>
      <c r="DM237" s="219"/>
      <c r="DN237" s="219"/>
      <c r="DO237" s="219"/>
      <c r="DP237" s="219"/>
      <c r="DQ237" s="219"/>
      <c r="DR237" s="219"/>
      <c r="DS237" s="219"/>
      <c r="DT237" s="219"/>
      <c r="DU237" s="219"/>
      <c r="DV237" s="219"/>
      <c r="DW237" s="219"/>
      <c r="DX237" s="219"/>
      <c r="DY237" s="219"/>
      <c r="DZ237" s="219"/>
      <c r="EA237" s="219"/>
      <c r="EB237" s="219"/>
      <c r="EC237" s="219"/>
      <c r="ED237" s="219"/>
      <c r="EE237" s="219"/>
      <c r="EF237" s="219"/>
      <c r="EG237" s="219"/>
      <c r="EH237" s="219"/>
      <c r="EI237" s="219"/>
      <c r="EJ237" s="219"/>
      <c r="EK237" s="219"/>
      <c r="EL237" s="219"/>
      <c r="EM237" s="219"/>
      <c r="EN237" s="219"/>
      <c r="EO237" s="219"/>
      <c r="EP237" s="219"/>
      <c r="EQ237" s="219"/>
      <c r="ER237" s="219"/>
      <c r="ES237" s="219"/>
      <c r="ET237" s="219"/>
      <c r="EU237" s="219"/>
      <c r="EV237" s="219"/>
      <c r="EW237" s="219"/>
      <c r="EX237" s="219"/>
      <c r="EY237" s="219"/>
      <c r="EZ237" s="219"/>
      <c r="FA237" s="219"/>
      <c r="FB237" s="219"/>
      <c r="FC237" s="219"/>
      <c r="FD237" s="219"/>
      <c r="FE237" s="219"/>
      <c r="FF237" s="219"/>
      <c r="FG237" s="219"/>
      <c r="FH237" s="219"/>
      <c r="FI237" s="219"/>
      <c r="FJ237" s="219"/>
      <c r="FK237" s="219"/>
      <c r="FL237" s="219"/>
      <c r="FM237" s="219"/>
      <c r="FN237" s="219"/>
      <c r="FO237" s="219"/>
      <c r="FP237" s="219"/>
      <c r="FQ237" s="219"/>
      <c r="FR237" s="219"/>
      <c r="FS237" s="219"/>
      <c r="FT237" s="219"/>
      <c r="FU237" s="219"/>
      <c r="FV237" s="219"/>
      <c r="FW237" s="219"/>
      <c r="FX237" s="219"/>
      <c r="FY237" s="219"/>
      <c r="FZ237" s="219"/>
      <c r="GA237" s="219"/>
      <c r="GB237" s="219"/>
      <c r="GC237" s="219"/>
      <c r="GD237" s="219"/>
      <c r="GE237" s="219"/>
      <c r="GF237" s="219"/>
      <c r="GG237" s="219"/>
      <c r="GH237" s="219"/>
      <c r="GI237" s="219"/>
      <c r="GJ237" s="219"/>
      <c r="GK237" s="219"/>
      <c r="GL237" s="219"/>
      <c r="GM237" s="219"/>
      <c r="GN237" s="219"/>
      <c r="GO237" s="219"/>
      <c r="GP237" s="219"/>
      <c r="GQ237" s="219"/>
      <c r="GR237" s="219"/>
      <c r="GS237" s="219"/>
      <c r="GT237" s="219"/>
      <c r="GU237" s="219"/>
      <c r="GV237" s="219"/>
      <c r="GW237" s="219"/>
      <c r="GX237" s="219"/>
      <c r="GY237" s="219"/>
      <c r="GZ237" s="219"/>
      <c r="HA237" s="219"/>
      <c r="HB237" s="219"/>
      <c r="HC237" s="219"/>
      <c r="HD237" s="219"/>
      <c r="HE237" s="219"/>
      <c r="HF237" s="219"/>
      <c r="HG237" s="219"/>
      <c r="HH237" s="219"/>
      <c r="HI237" s="219"/>
      <c r="HJ237" s="219"/>
      <c r="HK237" s="219"/>
      <c r="HL237" s="219"/>
      <c r="HM237" s="219"/>
      <c r="HN237" s="219"/>
      <c r="HO237" s="219"/>
      <c r="HP237" s="219"/>
      <c r="HQ237" s="219"/>
      <c r="HR237" s="219"/>
      <c r="HS237" s="219"/>
      <c r="HT237" s="219"/>
      <c r="HU237" s="219"/>
      <c r="HV237" s="219"/>
      <c r="HW237" s="219"/>
      <c r="HX237" s="219"/>
      <c r="HY237" s="219"/>
      <c r="HZ237" s="219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  <c r="JE237" s="4"/>
    </row>
    <row r="238" spans="1:265" s="78" customFormat="1">
      <c r="A238" s="76"/>
      <c r="B238" s="76"/>
      <c r="C238" s="76"/>
      <c r="D238" s="76"/>
      <c r="E238" s="76"/>
      <c r="F238" s="76"/>
      <c r="H238" s="79"/>
      <c r="I238" s="66"/>
      <c r="J238" s="80"/>
      <c r="K238" s="82"/>
      <c r="L238" s="82"/>
      <c r="M238" s="66"/>
      <c r="N238" s="82"/>
      <c r="O238" s="82"/>
      <c r="P238" s="104"/>
      <c r="Q238" s="104"/>
      <c r="R238" s="104"/>
      <c r="S238" s="82"/>
      <c r="T238" s="82"/>
      <c r="U238" s="82"/>
      <c r="V238" s="66"/>
      <c r="W238" s="82"/>
      <c r="X238" s="82"/>
      <c r="Y238" s="183"/>
      <c r="Z238" s="82"/>
      <c r="AA238" s="181"/>
      <c r="AB238" s="82"/>
      <c r="AC238" s="82"/>
      <c r="AD238" s="82"/>
      <c r="AE238" s="82"/>
      <c r="AF238" s="82"/>
      <c r="AG238" s="83"/>
      <c r="AH238" s="83"/>
      <c r="AI238" s="219"/>
      <c r="AJ238" s="219"/>
      <c r="AK238" s="219"/>
      <c r="AL238" s="66"/>
      <c r="AM238" s="219"/>
      <c r="AN238" s="219"/>
      <c r="AO238" s="219"/>
      <c r="AP238" s="219"/>
      <c r="AQ238" s="219"/>
      <c r="AR238" s="219"/>
      <c r="AS238" s="219"/>
      <c r="AT238" s="219"/>
      <c r="AU238" s="219"/>
      <c r="AV238" s="219"/>
      <c r="AW238" s="219"/>
      <c r="AX238" s="219"/>
      <c r="AY238" s="219"/>
      <c r="AZ238" s="219"/>
      <c r="BA238" s="219"/>
      <c r="BB238" s="219"/>
      <c r="BC238" s="219"/>
      <c r="BD238" s="219"/>
      <c r="BE238" s="219"/>
      <c r="BF238" s="219"/>
      <c r="BG238" s="219"/>
      <c r="BH238" s="219"/>
      <c r="BI238" s="219"/>
      <c r="BJ238" s="219"/>
      <c r="BK238" s="219"/>
      <c r="BL238" s="219"/>
      <c r="BM238" s="219"/>
      <c r="BN238" s="219"/>
      <c r="BO238" s="219"/>
      <c r="BP238" s="219"/>
      <c r="BQ238" s="219"/>
      <c r="BR238" s="219"/>
      <c r="BS238" s="219"/>
      <c r="BT238" s="219"/>
      <c r="BU238" s="219"/>
      <c r="BV238" s="219"/>
      <c r="BW238" s="219"/>
      <c r="BX238" s="219"/>
      <c r="BY238" s="219"/>
      <c r="BZ238" s="219"/>
      <c r="CA238" s="219"/>
      <c r="CB238" s="219"/>
      <c r="CC238" s="219"/>
      <c r="CD238" s="219"/>
      <c r="CE238" s="219"/>
      <c r="CF238" s="219"/>
      <c r="CG238" s="219"/>
      <c r="CH238" s="219"/>
      <c r="CI238" s="219"/>
      <c r="CJ238" s="219"/>
      <c r="CK238" s="219"/>
      <c r="CL238" s="219"/>
      <c r="CM238" s="219"/>
      <c r="CN238" s="219"/>
      <c r="CO238" s="219"/>
      <c r="CP238" s="219"/>
      <c r="CQ238" s="219"/>
      <c r="CR238" s="219"/>
      <c r="CS238" s="219"/>
      <c r="CT238" s="219"/>
      <c r="CU238" s="219"/>
      <c r="CV238" s="219"/>
      <c r="CW238" s="219"/>
      <c r="CX238" s="219"/>
      <c r="CY238" s="219"/>
      <c r="CZ238" s="219"/>
      <c r="DA238" s="219"/>
      <c r="DB238" s="219"/>
      <c r="DC238" s="219"/>
      <c r="DD238" s="219"/>
      <c r="DE238" s="219"/>
      <c r="DF238" s="219"/>
      <c r="DG238" s="219"/>
      <c r="DH238" s="219"/>
      <c r="DI238" s="219"/>
      <c r="DJ238" s="219"/>
      <c r="DK238" s="219"/>
      <c r="DL238" s="219"/>
      <c r="DM238" s="219"/>
      <c r="DN238" s="219"/>
      <c r="DO238" s="219"/>
      <c r="DP238" s="219"/>
      <c r="DQ238" s="219"/>
      <c r="DR238" s="219"/>
      <c r="DS238" s="219"/>
      <c r="DT238" s="219"/>
      <c r="DU238" s="219"/>
      <c r="DV238" s="219"/>
      <c r="DW238" s="219"/>
      <c r="DX238" s="219"/>
      <c r="DY238" s="219"/>
      <c r="DZ238" s="219"/>
      <c r="EA238" s="219"/>
      <c r="EB238" s="219"/>
      <c r="EC238" s="219"/>
      <c r="ED238" s="219"/>
      <c r="EE238" s="219"/>
      <c r="EF238" s="219"/>
      <c r="EG238" s="219"/>
      <c r="EH238" s="219"/>
      <c r="EI238" s="219"/>
      <c r="EJ238" s="219"/>
      <c r="EK238" s="219"/>
      <c r="EL238" s="219"/>
      <c r="EM238" s="219"/>
      <c r="EN238" s="219"/>
      <c r="EO238" s="219"/>
      <c r="EP238" s="219"/>
      <c r="EQ238" s="219"/>
      <c r="ER238" s="219"/>
      <c r="ES238" s="219"/>
      <c r="ET238" s="219"/>
      <c r="EU238" s="219"/>
      <c r="EV238" s="219"/>
      <c r="EW238" s="219"/>
      <c r="EX238" s="219"/>
      <c r="EY238" s="219"/>
      <c r="EZ238" s="219"/>
      <c r="FA238" s="219"/>
      <c r="FB238" s="219"/>
      <c r="FC238" s="219"/>
      <c r="FD238" s="219"/>
      <c r="FE238" s="219"/>
      <c r="FF238" s="219"/>
      <c r="FG238" s="219"/>
      <c r="FH238" s="219"/>
      <c r="FI238" s="219"/>
      <c r="FJ238" s="219"/>
      <c r="FK238" s="219"/>
      <c r="FL238" s="219"/>
      <c r="FM238" s="219"/>
      <c r="FN238" s="219"/>
      <c r="FO238" s="219"/>
      <c r="FP238" s="219"/>
      <c r="FQ238" s="219"/>
      <c r="FR238" s="219"/>
      <c r="FS238" s="219"/>
      <c r="FT238" s="219"/>
      <c r="FU238" s="219"/>
      <c r="FV238" s="219"/>
      <c r="FW238" s="219"/>
      <c r="FX238" s="219"/>
      <c r="FY238" s="219"/>
      <c r="FZ238" s="219"/>
      <c r="GA238" s="219"/>
      <c r="GB238" s="219"/>
      <c r="GC238" s="219"/>
      <c r="GD238" s="219"/>
      <c r="GE238" s="219"/>
      <c r="GF238" s="219"/>
      <c r="GG238" s="219"/>
      <c r="GH238" s="219"/>
      <c r="GI238" s="219"/>
      <c r="GJ238" s="219"/>
      <c r="GK238" s="219"/>
      <c r="GL238" s="219"/>
      <c r="GM238" s="219"/>
      <c r="GN238" s="219"/>
      <c r="GO238" s="219"/>
      <c r="GP238" s="219"/>
      <c r="GQ238" s="219"/>
      <c r="GR238" s="219"/>
      <c r="GS238" s="219"/>
      <c r="GT238" s="219"/>
      <c r="GU238" s="219"/>
      <c r="GV238" s="219"/>
      <c r="GW238" s="219"/>
      <c r="GX238" s="219"/>
      <c r="GY238" s="219"/>
      <c r="GZ238" s="219"/>
      <c r="HA238" s="219"/>
      <c r="HB238" s="219"/>
      <c r="HC238" s="219"/>
      <c r="HD238" s="219"/>
      <c r="HE238" s="219"/>
      <c r="HF238" s="219"/>
      <c r="HG238" s="219"/>
      <c r="HH238" s="219"/>
      <c r="HI238" s="219"/>
      <c r="HJ238" s="219"/>
      <c r="HK238" s="219"/>
      <c r="HL238" s="219"/>
      <c r="HM238" s="219"/>
      <c r="HN238" s="219"/>
      <c r="HO238" s="219"/>
      <c r="HP238" s="219"/>
      <c r="HQ238" s="219"/>
      <c r="HR238" s="219"/>
      <c r="HS238" s="219"/>
      <c r="HT238" s="219"/>
      <c r="HU238" s="219"/>
      <c r="HV238" s="219"/>
      <c r="HW238" s="219"/>
      <c r="HX238" s="219"/>
      <c r="HY238" s="219"/>
      <c r="HZ238" s="219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  <c r="JE238" s="4"/>
    </row>
    <row r="239" spans="1:265" s="78" customFormat="1">
      <c r="A239" s="76"/>
      <c r="B239" s="76"/>
      <c r="C239" s="76"/>
      <c r="D239" s="76"/>
      <c r="E239" s="76"/>
      <c r="F239" s="76"/>
      <c r="H239" s="79"/>
      <c r="I239" s="66"/>
      <c r="J239" s="80"/>
      <c r="K239" s="82"/>
      <c r="L239" s="82"/>
      <c r="M239" s="66"/>
      <c r="N239" s="82"/>
      <c r="O239" s="82"/>
      <c r="P239" s="104"/>
      <c r="Q239" s="104"/>
      <c r="R239" s="104"/>
      <c r="S239" s="82"/>
      <c r="T239" s="82"/>
      <c r="U239" s="82"/>
      <c r="V239" s="66"/>
      <c r="W239" s="82"/>
      <c r="X239" s="82"/>
      <c r="Y239" s="183"/>
      <c r="Z239" s="82"/>
      <c r="AA239" s="181"/>
      <c r="AB239" s="82"/>
      <c r="AC239" s="82"/>
      <c r="AD239" s="82"/>
      <c r="AE239" s="82"/>
      <c r="AF239" s="82"/>
      <c r="AG239" s="83"/>
      <c r="AH239" s="83"/>
      <c r="AI239" s="219"/>
      <c r="AJ239" s="219"/>
      <c r="AK239" s="219"/>
      <c r="AL239" s="66"/>
      <c r="AM239" s="219"/>
      <c r="AN239" s="219"/>
      <c r="AO239" s="219"/>
      <c r="AP239" s="219"/>
      <c r="AQ239" s="219"/>
      <c r="AR239" s="219"/>
      <c r="AS239" s="219"/>
      <c r="AT239" s="219"/>
      <c r="AU239" s="219"/>
      <c r="AV239" s="219"/>
      <c r="AW239" s="219"/>
      <c r="AX239" s="219"/>
      <c r="AY239" s="219"/>
      <c r="AZ239" s="219"/>
      <c r="BA239" s="219"/>
      <c r="BB239" s="219"/>
      <c r="BC239" s="219"/>
      <c r="BD239" s="219"/>
      <c r="BE239" s="219"/>
      <c r="BF239" s="219"/>
      <c r="BG239" s="219"/>
      <c r="BH239" s="219"/>
      <c r="BI239" s="219"/>
      <c r="BJ239" s="219"/>
      <c r="BK239" s="219"/>
      <c r="BL239" s="219"/>
      <c r="BM239" s="219"/>
      <c r="BN239" s="219"/>
      <c r="BO239" s="219"/>
      <c r="BP239" s="219"/>
      <c r="BQ239" s="219"/>
      <c r="BR239" s="219"/>
      <c r="BS239" s="219"/>
      <c r="BT239" s="219"/>
      <c r="BU239" s="219"/>
      <c r="BV239" s="219"/>
      <c r="BW239" s="219"/>
      <c r="BX239" s="219"/>
      <c r="BY239" s="219"/>
      <c r="BZ239" s="219"/>
      <c r="CA239" s="219"/>
      <c r="CB239" s="219"/>
      <c r="CC239" s="219"/>
      <c r="CD239" s="219"/>
      <c r="CE239" s="219"/>
      <c r="CF239" s="219"/>
      <c r="CG239" s="219"/>
      <c r="CH239" s="219"/>
      <c r="CI239" s="219"/>
      <c r="CJ239" s="219"/>
      <c r="CK239" s="219"/>
      <c r="CL239" s="219"/>
      <c r="CM239" s="219"/>
      <c r="CN239" s="219"/>
      <c r="CO239" s="219"/>
      <c r="CP239" s="219"/>
      <c r="CQ239" s="219"/>
      <c r="CR239" s="219"/>
      <c r="CS239" s="219"/>
      <c r="CT239" s="219"/>
      <c r="CU239" s="219"/>
      <c r="CV239" s="219"/>
      <c r="CW239" s="219"/>
      <c r="CX239" s="219"/>
      <c r="CY239" s="219"/>
      <c r="CZ239" s="219"/>
      <c r="DA239" s="219"/>
      <c r="DB239" s="219"/>
      <c r="DC239" s="219"/>
      <c r="DD239" s="219"/>
      <c r="DE239" s="219"/>
      <c r="DF239" s="219"/>
      <c r="DG239" s="219"/>
      <c r="DH239" s="219"/>
      <c r="DI239" s="219"/>
      <c r="DJ239" s="219"/>
      <c r="DK239" s="219"/>
      <c r="DL239" s="219"/>
      <c r="DM239" s="219"/>
      <c r="DN239" s="219"/>
      <c r="DO239" s="219"/>
      <c r="DP239" s="219"/>
      <c r="DQ239" s="219"/>
      <c r="DR239" s="219"/>
      <c r="DS239" s="219"/>
      <c r="DT239" s="219"/>
      <c r="DU239" s="219"/>
      <c r="DV239" s="219"/>
      <c r="DW239" s="219"/>
      <c r="DX239" s="219"/>
      <c r="DY239" s="219"/>
      <c r="DZ239" s="219"/>
      <c r="EA239" s="219"/>
      <c r="EB239" s="219"/>
      <c r="EC239" s="219"/>
      <c r="ED239" s="219"/>
      <c r="EE239" s="219"/>
      <c r="EF239" s="219"/>
      <c r="EG239" s="219"/>
      <c r="EH239" s="219"/>
      <c r="EI239" s="219"/>
      <c r="EJ239" s="219"/>
      <c r="EK239" s="219"/>
      <c r="EL239" s="219"/>
      <c r="EM239" s="219"/>
      <c r="EN239" s="219"/>
      <c r="EO239" s="219"/>
      <c r="EP239" s="219"/>
      <c r="EQ239" s="219"/>
      <c r="ER239" s="219"/>
      <c r="ES239" s="219"/>
      <c r="ET239" s="219"/>
      <c r="EU239" s="219"/>
      <c r="EV239" s="219"/>
      <c r="EW239" s="219"/>
      <c r="EX239" s="219"/>
      <c r="EY239" s="219"/>
      <c r="EZ239" s="219"/>
      <c r="FA239" s="219"/>
      <c r="FB239" s="219"/>
      <c r="FC239" s="219"/>
      <c r="FD239" s="219"/>
      <c r="FE239" s="219"/>
      <c r="FF239" s="219"/>
      <c r="FG239" s="219"/>
      <c r="FH239" s="219"/>
      <c r="FI239" s="219"/>
      <c r="FJ239" s="219"/>
      <c r="FK239" s="219"/>
      <c r="FL239" s="219"/>
      <c r="FM239" s="219"/>
      <c r="FN239" s="219"/>
      <c r="FO239" s="219"/>
      <c r="FP239" s="219"/>
      <c r="FQ239" s="219"/>
      <c r="FR239" s="219"/>
      <c r="FS239" s="219"/>
      <c r="FT239" s="219"/>
      <c r="FU239" s="219"/>
      <c r="FV239" s="219"/>
      <c r="FW239" s="219"/>
      <c r="FX239" s="219"/>
      <c r="FY239" s="219"/>
      <c r="FZ239" s="219"/>
      <c r="GA239" s="219"/>
      <c r="GB239" s="219"/>
      <c r="GC239" s="219"/>
      <c r="GD239" s="219"/>
      <c r="GE239" s="219"/>
      <c r="GF239" s="219"/>
      <c r="GG239" s="219"/>
      <c r="GH239" s="219"/>
      <c r="GI239" s="219"/>
      <c r="GJ239" s="219"/>
      <c r="GK239" s="219"/>
      <c r="GL239" s="219"/>
      <c r="GM239" s="219"/>
      <c r="GN239" s="219"/>
      <c r="GO239" s="219"/>
      <c r="GP239" s="219"/>
      <c r="GQ239" s="219"/>
      <c r="GR239" s="219"/>
      <c r="GS239" s="219"/>
      <c r="GT239" s="219"/>
      <c r="GU239" s="219"/>
      <c r="GV239" s="219"/>
      <c r="GW239" s="219"/>
      <c r="GX239" s="219"/>
      <c r="GY239" s="219"/>
      <c r="GZ239" s="219"/>
      <c r="HA239" s="219"/>
      <c r="HB239" s="219"/>
      <c r="HC239" s="219"/>
      <c r="HD239" s="219"/>
      <c r="HE239" s="219"/>
      <c r="HF239" s="219"/>
      <c r="HG239" s="219"/>
      <c r="HH239" s="219"/>
      <c r="HI239" s="219"/>
      <c r="HJ239" s="219"/>
      <c r="HK239" s="219"/>
      <c r="HL239" s="219"/>
      <c r="HM239" s="219"/>
      <c r="HN239" s="219"/>
      <c r="HO239" s="219"/>
      <c r="HP239" s="219"/>
      <c r="HQ239" s="219"/>
      <c r="HR239" s="219"/>
      <c r="HS239" s="219"/>
      <c r="HT239" s="219"/>
      <c r="HU239" s="219"/>
      <c r="HV239" s="219"/>
      <c r="HW239" s="219"/>
      <c r="HX239" s="219"/>
      <c r="HY239" s="219"/>
      <c r="HZ239" s="219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  <c r="JE239" s="4"/>
    </row>
    <row r="240" spans="1:265" s="78" customFormat="1">
      <c r="A240" s="76"/>
      <c r="B240" s="76"/>
      <c r="C240" s="76"/>
      <c r="D240" s="76"/>
      <c r="E240" s="76"/>
      <c r="F240" s="76"/>
      <c r="H240" s="79"/>
      <c r="I240" s="66"/>
      <c r="J240" s="80"/>
      <c r="K240" s="82"/>
      <c r="L240" s="82"/>
      <c r="M240" s="66"/>
      <c r="N240" s="82"/>
      <c r="O240" s="82"/>
      <c r="P240" s="104"/>
      <c r="Q240" s="104"/>
      <c r="R240" s="104"/>
      <c r="S240" s="82"/>
      <c r="T240" s="82"/>
      <c r="U240" s="82"/>
      <c r="V240" s="66"/>
      <c r="W240" s="82"/>
      <c r="X240" s="82"/>
      <c r="Y240" s="183"/>
      <c r="Z240" s="82"/>
      <c r="AA240" s="181"/>
      <c r="AB240" s="82"/>
      <c r="AC240" s="82"/>
      <c r="AD240" s="82"/>
      <c r="AE240" s="82"/>
      <c r="AF240" s="82"/>
      <c r="AG240" s="83"/>
      <c r="AH240" s="83"/>
      <c r="AI240" s="219"/>
      <c r="AJ240" s="219"/>
      <c r="AK240" s="219"/>
      <c r="AL240" s="66"/>
      <c r="AM240" s="219"/>
      <c r="AN240" s="219"/>
      <c r="AO240" s="219"/>
      <c r="AP240" s="219"/>
      <c r="AQ240" s="219"/>
      <c r="AR240" s="219"/>
      <c r="AS240" s="219"/>
      <c r="AT240" s="219"/>
      <c r="AU240" s="219"/>
      <c r="AV240" s="219"/>
      <c r="AW240" s="219"/>
      <c r="AX240" s="219"/>
      <c r="AY240" s="219"/>
      <c r="AZ240" s="219"/>
      <c r="BA240" s="219"/>
      <c r="BB240" s="219"/>
      <c r="BC240" s="219"/>
      <c r="BD240" s="219"/>
      <c r="BE240" s="219"/>
      <c r="BF240" s="219"/>
      <c r="BG240" s="219"/>
      <c r="BH240" s="219"/>
      <c r="BI240" s="219"/>
      <c r="BJ240" s="219"/>
      <c r="BK240" s="219"/>
      <c r="BL240" s="219"/>
      <c r="BM240" s="219"/>
      <c r="BN240" s="219"/>
      <c r="BO240" s="219"/>
      <c r="BP240" s="219"/>
      <c r="BQ240" s="219"/>
      <c r="BR240" s="219"/>
      <c r="BS240" s="219"/>
      <c r="BT240" s="219"/>
      <c r="BU240" s="219"/>
      <c r="BV240" s="219"/>
      <c r="BW240" s="219"/>
      <c r="BX240" s="219"/>
      <c r="BY240" s="219"/>
      <c r="BZ240" s="219"/>
      <c r="CA240" s="219"/>
      <c r="CB240" s="219"/>
      <c r="CC240" s="219"/>
      <c r="CD240" s="219"/>
      <c r="CE240" s="219"/>
      <c r="CF240" s="219"/>
      <c r="CG240" s="219"/>
      <c r="CH240" s="219"/>
      <c r="CI240" s="219"/>
      <c r="CJ240" s="219"/>
      <c r="CK240" s="219"/>
      <c r="CL240" s="219"/>
      <c r="CM240" s="219"/>
      <c r="CN240" s="219"/>
      <c r="CO240" s="219"/>
      <c r="CP240" s="219"/>
      <c r="CQ240" s="219"/>
      <c r="CR240" s="219"/>
      <c r="CS240" s="219"/>
      <c r="CT240" s="219"/>
      <c r="CU240" s="219"/>
      <c r="CV240" s="219"/>
      <c r="CW240" s="219"/>
      <c r="CX240" s="219"/>
      <c r="CY240" s="219"/>
      <c r="CZ240" s="219"/>
      <c r="DA240" s="219"/>
      <c r="DB240" s="219"/>
      <c r="DC240" s="219"/>
      <c r="DD240" s="219"/>
      <c r="DE240" s="219"/>
      <c r="DF240" s="219"/>
      <c r="DG240" s="219"/>
      <c r="DH240" s="219"/>
      <c r="DI240" s="219"/>
      <c r="DJ240" s="219"/>
      <c r="DK240" s="219"/>
      <c r="DL240" s="219"/>
      <c r="DM240" s="219"/>
      <c r="DN240" s="219"/>
      <c r="DO240" s="219"/>
      <c r="DP240" s="219"/>
      <c r="DQ240" s="219"/>
      <c r="DR240" s="219"/>
      <c r="DS240" s="219"/>
      <c r="DT240" s="219"/>
      <c r="DU240" s="219"/>
      <c r="DV240" s="219"/>
      <c r="DW240" s="219"/>
      <c r="DX240" s="219"/>
      <c r="DY240" s="219"/>
      <c r="DZ240" s="219"/>
      <c r="EA240" s="219"/>
      <c r="EB240" s="219"/>
      <c r="EC240" s="219"/>
      <c r="ED240" s="219"/>
      <c r="EE240" s="219"/>
      <c r="EF240" s="219"/>
      <c r="EG240" s="219"/>
      <c r="EH240" s="219"/>
      <c r="EI240" s="219"/>
      <c r="EJ240" s="219"/>
      <c r="EK240" s="219"/>
      <c r="EL240" s="219"/>
      <c r="EM240" s="219"/>
      <c r="EN240" s="219"/>
      <c r="EO240" s="219"/>
      <c r="EP240" s="219"/>
      <c r="EQ240" s="219"/>
      <c r="ER240" s="219"/>
      <c r="ES240" s="219"/>
      <c r="ET240" s="219"/>
      <c r="EU240" s="219"/>
      <c r="EV240" s="219"/>
      <c r="EW240" s="219"/>
      <c r="EX240" s="219"/>
      <c r="EY240" s="219"/>
      <c r="EZ240" s="219"/>
      <c r="FA240" s="219"/>
      <c r="FB240" s="219"/>
      <c r="FC240" s="219"/>
      <c r="FD240" s="219"/>
      <c r="FE240" s="219"/>
      <c r="FF240" s="219"/>
      <c r="FG240" s="219"/>
      <c r="FH240" s="219"/>
      <c r="FI240" s="219"/>
      <c r="FJ240" s="219"/>
      <c r="FK240" s="219"/>
      <c r="FL240" s="219"/>
      <c r="FM240" s="219"/>
      <c r="FN240" s="219"/>
      <c r="FO240" s="219"/>
      <c r="FP240" s="219"/>
      <c r="FQ240" s="219"/>
      <c r="FR240" s="219"/>
      <c r="FS240" s="219"/>
      <c r="FT240" s="219"/>
      <c r="FU240" s="219"/>
      <c r="FV240" s="219"/>
      <c r="FW240" s="219"/>
      <c r="FX240" s="219"/>
      <c r="FY240" s="219"/>
      <c r="FZ240" s="219"/>
      <c r="GA240" s="219"/>
      <c r="GB240" s="219"/>
      <c r="GC240" s="219"/>
      <c r="GD240" s="219"/>
      <c r="GE240" s="219"/>
      <c r="GF240" s="219"/>
      <c r="GG240" s="219"/>
      <c r="GH240" s="219"/>
      <c r="GI240" s="219"/>
      <c r="GJ240" s="219"/>
      <c r="GK240" s="219"/>
      <c r="GL240" s="219"/>
      <c r="GM240" s="219"/>
      <c r="GN240" s="219"/>
      <c r="GO240" s="219"/>
      <c r="GP240" s="219"/>
      <c r="GQ240" s="219"/>
      <c r="GR240" s="219"/>
      <c r="GS240" s="219"/>
      <c r="GT240" s="219"/>
      <c r="GU240" s="219"/>
      <c r="GV240" s="219"/>
      <c r="GW240" s="219"/>
      <c r="GX240" s="219"/>
      <c r="GY240" s="219"/>
      <c r="GZ240" s="219"/>
      <c r="HA240" s="219"/>
      <c r="HB240" s="219"/>
      <c r="HC240" s="219"/>
      <c r="HD240" s="219"/>
      <c r="HE240" s="219"/>
      <c r="HF240" s="219"/>
      <c r="HG240" s="219"/>
      <c r="HH240" s="219"/>
      <c r="HI240" s="219"/>
      <c r="HJ240" s="219"/>
      <c r="HK240" s="219"/>
      <c r="HL240" s="219"/>
      <c r="HM240" s="219"/>
      <c r="HN240" s="219"/>
      <c r="HO240" s="219"/>
      <c r="HP240" s="219"/>
      <c r="HQ240" s="219"/>
      <c r="HR240" s="219"/>
      <c r="HS240" s="219"/>
      <c r="HT240" s="219"/>
      <c r="HU240" s="219"/>
      <c r="HV240" s="219"/>
      <c r="HW240" s="219"/>
      <c r="HX240" s="219"/>
      <c r="HY240" s="219"/>
      <c r="HZ240" s="219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  <c r="JE240" s="4"/>
    </row>
    <row r="241" spans="1:265" s="78" customFormat="1">
      <c r="A241" s="76"/>
      <c r="B241" s="76"/>
      <c r="C241" s="76"/>
      <c r="D241" s="76"/>
      <c r="E241" s="76"/>
      <c r="F241" s="76"/>
      <c r="H241" s="79"/>
      <c r="I241" s="66"/>
      <c r="J241" s="80"/>
      <c r="K241" s="82"/>
      <c r="L241" s="82"/>
      <c r="M241" s="66"/>
      <c r="N241" s="82"/>
      <c r="O241" s="82"/>
      <c r="P241" s="104"/>
      <c r="Q241" s="104"/>
      <c r="R241" s="104"/>
      <c r="S241" s="82"/>
      <c r="T241" s="82"/>
      <c r="U241" s="82"/>
      <c r="V241" s="66"/>
      <c r="W241" s="82"/>
      <c r="X241" s="82"/>
      <c r="Y241" s="183"/>
      <c r="Z241" s="82"/>
      <c r="AA241" s="181"/>
      <c r="AB241" s="82"/>
      <c r="AC241" s="82"/>
      <c r="AD241" s="82"/>
      <c r="AE241" s="82"/>
      <c r="AF241" s="82"/>
      <c r="AG241" s="83"/>
      <c r="AH241" s="83"/>
      <c r="AI241" s="219"/>
      <c r="AJ241" s="219"/>
      <c r="AK241" s="219"/>
      <c r="AL241" s="66"/>
      <c r="AM241" s="219"/>
      <c r="AN241" s="219"/>
      <c r="AO241" s="219"/>
      <c r="AP241" s="219"/>
      <c r="AQ241" s="219"/>
      <c r="AR241" s="219"/>
      <c r="AS241" s="219"/>
      <c r="AT241" s="219"/>
      <c r="AU241" s="219"/>
      <c r="AV241" s="219"/>
      <c r="AW241" s="219"/>
      <c r="AX241" s="219"/>
      <c r="AY241" s="219"/>
      <c r="AZ241" s="219"/>
      <c r="BA241" s="219"/>
      <c r="BB241" s="219"/>
      <c r="BC241" s="219"/>
      <c r="BD241" s="219"/>
      <c r="BE241" s="219"/>
      <c r="BF241" s="219"/>
      <c r="BG241" s="219"/>
      <c r="BH241" s="219"/>
      <c r="BI241" s="219"/>
      <c r="BJ241" s="219"/>
      <c r="BK241" s="219"/>
      <c r="BL241" s="219"/>
      <c r="BM241" s="219"/>
      <c r="BN241" s="219"/>
      <c r="BO241" s="219"/>
      <c r="BP241" s="219"/>
      <c r="BQ241" s="219"/>
      <c r="BR241" s="219"/>
      <c r="BS241" s="219"/>
      <c r="BT241" s="219"/>
      <c r="BU241" s="219"/>
      <c r="BV241" s="219"/>
      <c r="BW241" s="219"/>
      <c r="BX241" s="219"/>
      <c r="BY241" s="219"/>
      <c r="BZ241" s="219"/>
      <c r="CA241" s="219"/>
      <c r="CB241" s="219"/>
      <c r="CC241" s="219"/>
      <c r="CD241" s="219"/>
      <c r="CE241" s="219"/>
      <c r="CF241" s="219"/>
      <c r="CG241" s="219"/>
      <c r="CH241" s="219"/>
      <c r="CI241" s="219"/>
      <c r="CJ241" s="219"/>
      <c r="CK241" s="219"/>
      <c r="CL241" s="219"/>
      <c r="CM241" s="219"/>
      <c r="CN241" s="219"/>
      <c r="CO241" s="219"/>
      <c r="CP241" s="219"/>
      <c r="CQ241" s="219"/>
      <c r="CR241" s="219"/>
      <c r="CS241" s="219"/>
      <c r="CT241" s="219"/>
      <c r="CU241" s="219"/>
      <c r="CV241" s="219"/>
      <c r="CW241" s="219"/>
      <c r="CX241" s="219"/>
      <c r="CY241" s="219"/>
      <c r="CZ241" s="219"/>
      <c r="DA241" s="219"/>
      <c r="DB241" s="219"/>
      <c r="DC241" s="219"/>
      <c r="DD241" s="219"/>
      <c r="DE241" s="219"/>
      <c r="DF241" s="219"/>
      <c r="DG241" s="219"/>
      <c r="DH241" s="219"/>
      <c r="DI241" s="219"/>
      <c r="DJ241" s="219"/>
      <c r="DK241" s="219"/>
      <c r="DL241" s="219"/>
      <c r="DM241" s="219"/>
      <c r="DN241" s="219"/>
      <c r="DO241" s="219"/>
      <c r="DP241" s="219"/>
      <c r="DQ241" s="219"/>
      <c r="DR241" s="219"/>
      <c r="DS241" s="219"/>
      <c r="DT241" s="219"/>
      <c r="DU241" s="219"/>
      <c r="DV241" s="219"/>
      <c r="DW241" s="219"/>
      <c r="DX241" s="219"/>
      <c r="DY241" s="219"/>
      <c r="DZ241" s="219"/>
      <c r="EA241" s="219"/>
      <c r="EB241" s="219"/>
      <c r="EC241" s="219"/>
      <c r="ED241" s="219"/>
      <c r="EE241" s="219"/>
      <c r="EF241" s="219"/>
      <c r="EG241" s="219"/>
      <c r="EH241" s="219"/>
      <c r="EI241" s="219"/>
      <c r="EJ241" s="219"/>
      <c r="EK241" s="219"/>
      <c r="EL241" s="219"/>
      <c r="EM241" s="219"/>
      <c r="EN241" s="219"/>
      <c r="EO241" s="219"/>
      <c r="EP241" s="219"/>
      <c r="EQ241" s="219"/>
      <c r="ER241" s="219"/>
      <c r="ES241" s="219"/>
      <c r="ET241" s="219"/>
      <c r="EU241" s="219"/>
      <c r="EV241" s="219"/>
      <c r="EW241" s="219"/>
      <c r="EX241" s="219"/>
      <c r="EY241" s="219"/>
      <c r="EZ241" s="219"/>
      <c r="FA241" s="219"/>
      <c r="FB241" s="219"/>
      <c r="FC241" s="219"/>
      <c r="FD241" s="219"/>
      <c r="FE241" s="219"/>
      <c r="FF241" s="219"/>
      <c r="FG241" s="219"/>
      <c r="FH241" s="219"/>
      <c r="FI241" s="219"/>
      <c r="FJ241" s="219"/>
      <c r="FK241" s="219"/>
      <c r="FL241" s="219"/>
      <c r="FM241" s="219"/>
      <c r="FN241" s="219"/>
      <c r="FO241" s="219"/>
      <c r="FP241" s="219"/>
      <c r="FQ241" s="219"/>
      <c r="FR241" s="219"/>
      <c r="FS241" s="219"/>
      <c r="FT241" s="219"/>
      <c r="FU241" s="219"/>
      <c r="FV241" s="219"/>
      <c r="FW241" s="219"/>
      <c r="FX241" s="219"/>
      <c r="FY241" s="219"/>
      <c r="FZ241" s="219"/>
      <c r="GA241" s="219"/>
      <c r="GB241" s="219"/>
      <c r="GC241" s="219"/>
      <c r="GD241" s="219"/>
      <c r="GE241" s="219"/>
      <c r="GF241" s="219"/>
      <c r="GG241" s="219"/>
      <c r="GH241" s="219"/>
      <c r="GI241" s="219"/>
      <c r="GJ241" s="219"/>
      <c r="GK241" s="219"/>
      <c r="GL241" s="219"/>
      <c r="GM241" s="219"/>
      <c r="GN241" s="219"/>
      <c r="GO241" s="219"/>
      <c r="GP241" s="219"/>
      <c r="GQ241" s="219"/>
      <c r="GR241" s="219"/>
      <c r="GS241" s="219"/>
      <c r="GT241" s="219"/>
      <c r="GU241" s="219"/>
      <c r="GV241" s="219"/>
      <c r="GW241" s="219"/>
      <c r="GX241" s="219"/>
      <c r="GY241" s="219"/>
      <c r="GZ241" s="219"/>
      <c r="HA241" s="219"/>
      <c r="HB241" s="219"/>
      <c r="HC241" s="219"/>
      <c r="HD241" s="219"/>
      <c r="HE241" s="219"/>
      <c r="HF241" s="219"/>
      <c r="HG241" s="219"/>
      <c r="HH241" s="219"/>
      <c r="HI241" s="219"/>
      <c r="HJ241" s="219"/>
      <c r="HK241" s="219"/>
      <c r="HL241" s="219"/>
      <c r="HM241" s="219"/>
      <c r="HN241" s="219"/>
      <c r="HO241" s="219"/>
      <c r="HP241" s="219"/>
      <c r="HQ241" s="219"/>
      <c r="HR241" s="219"/>
      <c r="HS241" s="219"/>
      <c r="HT241" s="219"/>
      <c r="HU241" s="219"/>
      <c r="HV241" s="219"/>
      <c r="HW241" s="219"/>
      <c r="HX241" s="219"/>
      <c r="HY241" s="219"/>
      <c r="HZ241" s="219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  <c r="JE241" s="4"/>
    </row>
    <row r="242" spans="1:265" s="78" customFormat="1">
      <c r="A242" s="76"/>
      <c r="B242" s="76"/>
      <c r="C242" s="76"/>
      <c r="D242" s="76"/>
      <c r="E242" s="76"/>
      <c r="F242" s="76"/>
      <c r="H242" s="79"/>
      <c r="I242" s="66"/>
      <c r="J242" s="80"/>
      <c r="K242" s="82"/>
      <c r="L242" s="82"/>
      <c r="M242" s="66"/>
      <c r="N242" s="82"/>
      <c r="O242" s="82"/>
      <c r="P242" s="104"/>
      <c r="Q242" s="104"/>
      <c r="R242" s="104"/>
      <c r="S242" s="82"/>
      <c r="T242" s="82"/>
      <c r="U242" s="82"/>
      <c r="V242" s="66"/>
      <c r="W242" s="82"/>
      <c r="X242" s="82"/>
      <c r="Y242" s="183"/>
      <c r="Z242" s="82"/>
      <c r="AA242" s="181"/>
      <c r="AB242" s="82"/>
      <c r="AC242" s="82"/>
      <c r="AD242" s="82"/>
      <c r="AE242" s="82"/>
      <c r="AF242" s="82"/>
      <c r="AG242" s="83"/>
      <c r="AH242" s="83"/>
      <c r="AI242" s="219"/>
      <c r="AJ242" s="219"/>
      <c r="AK242" s="219"/>
      <c r="AL242" s="66"/>
      <c r="AM242" s="219"/>
      <c r="AN242" s="219"/>
      <c r="AO242" s="219"/>
      <c r="AP242" s="219"/>
      <c r="AQ242" s="219"/>
      <c r="AR242" s="219"/>
      <c r="AS242" s="219"/>
      <c r="AT242" s="219"/>
      <c r="AU242" s="219"/>
      <c r="AV242" s="219"/>
      <c r="AW242" s="219"/>
      <c r="AX242" s="219"/>
      <c r="AY242" s="219"/>
      <c r="AZ242" s="219"/>
      <c r="BA242" s="219"/>
      <c r="BB242" s="219"/>
      <c r="BC242" s="219"/>
      <c r="BD242" s="219"/>
      <c r="BE242" s="219"/>
      <c r="BF242" s="219"/>
      <c r="BG242" s="219"/>
      <c r="BH242" s="219"/>
      <c r="BI242" s="219"/>
      <c r="BJ242" s="219"/>
      <c r="BK242" s="219"/>
      <c r="BL242" s="219"/>
      <c r="BM242" s="219"/>
      <c r="BN242" s="219"/>
      <c r="BO242" s="219"/>
      <c r="BP242" s="219"/>
      <c r="BQ242" s="219"/>
      <c r="BR242" s="219"/>
      <c r="BS242" s="219"/>
      <c r="BT242" s="219"/>
      <c r="BU242" s="219"/>
      <c r="BV242" s="219"/>
      <c r="BW242" s="219"/>
      <c r="BX242" s="219"/>
      <c r="BY242" s="219"/>
      <c r="BZ242" s="219"/>
      <c r="CA242" s="219"/>
      <c r="CB242" s="219"/>
      <c r="CC242" s="219"/>
      <c r="CD242" s="219"/>
      <c r="CE242" s="219"/>
      <c r="CF242" s="219"/>
      <c r="CG242" s="219"/>
      <c r="CH242" s="219"/>
      <c r="CI242" s="219"/>
      <c r="CJ242" s="219"/>
      <c r="CK242" s="219"/>
      <c r="CL242" s="219"/>
      <c r="CM242" s="219"/>
      <c r="CN242" s="219"/>
      <c r="CO242" s="219"/>
      <c r="CP242" s="219"/>
      <c r="CQ242" s="219"/>
      <c r="CR242" s="219"/>
      <c r="CS242" s="219"/>
      <c r="CT242" s="219"/>
      <c r="CU242" s="219"/>
      <c r="CV242" s="219"/>
      <c r="CW242" s="219"/>
      <c r="CX242" s="219"/>
      <c r="CY242" s="219"/>
      <c r="CZ242" s="219"/>
      <c r="DA242" s="219"/>
      <c r="DB242" s="219"/>
      <c r="DC242" s="219"/>
      <c r="DD242" s="219"/>
      <c r="DE242" s="219"/>
      <c r="DF242" s="219"/>
      <c r="DG242" s="219"/>
      <c r="DH242" s="219"/>
      <c r="DI242" s="219"/>
      <c r="DJ242" s="219"/>
      <c r="DK242" s="219"/>
      <c r="DL242" s="219"/>
      <c r="DM242" s="219"/>
      <c r="DN242" s="219"/>
      <c r="DO242" s="219"/>
      <c r="DP242" s="219"/>
      <c r="DQ242" s="219"/>
      <c r="DR242" s="219"/>
      <c r="DS242" s="219"/>
      <c r="DT242" s="219"/>
      <c r="DU242" s="219"/>
      <c r="DV242" s="219"/>
      <c r="DW242" s="219"/>
      <c r="DX242" s="219"/>
      <c r="DY242" s="219"/>
      <c r="DZ242" s="219"/>
      <c r="EA242" s="219"/>
      <c r="EB242" s="219"/>
      <c r="EC242" s="219"/>
      <c r="ED242" s="219"/>
      <c r="EE242" s="219"/>
      <c r="EF242" s="219"/>
      <c r="EG242" s="219"/>
      <c r="EH242" s="219"/>
      <c r="EI242" s="219"/>
      <c r="EJ242" s="219"/>
      <c r="EK242" s="219"/>
      <c r="EL242" s="219"/>
      <c r="EM242" s="219"/>
      <c r="EN242" s="219"/>
      <c r="EO242" s="219"/>
      <c r="EP242" s="219"/>
      <c r="EQ242" s="219"/>
      <c r="ER242" s="219"/>
      <c r="ES242" s="219"/>
      <c r="ET242" s="219"/>
      <c r="EU242" s="219"/>
      <c r="EV242" s="219"/>
      <c r="EW242" s="219"/>
      <c r="EX242" s="219"/>
      <c r="EY242" s="219"/>
      <c r="EZ242" s="219"/>
      <c r="FA242" s="219"/>
      <c r="FB242" s="219"/>
      <c r="FC242" s="219"/>
      <c r="FD242" s="219"/>
      <c r="FE242" s="219"/>
      <c r="FF242" s="219"/>
      <c r="FG242" s="219"/>
      <c r="FH242" s="219"/>
      <c r="FI242" s="219"/>
      <c r="FJ242" s="219"/>
      <c r="FK242" s="219"/>
      <c r="FL242" s="219"/>
      <c r="FM242" s="219"/>
      <c r="FN242" s="219"/>
      <c r="FO242" s="219"/>
      <c r="FP242" s="219"/>
      <c r="FQ242" s="219"/>
      <c r="FR242" s="219"/>
      <c r="FS242" s="219"/>
      <c r="FT242" s="219"/>
      <c r="FU242" s="219"/>
      <c r="FV242" s="219"/>
      <c r="FW242" s="219"/>
      <c r="FX242" s="219"/>
      <c r="FY242" s="219"/>
      <c r="FZ242" s="219"/>
      <c r="GA242" s="219"/>
      <c r="GB242" s="219"/>
      <c r="GC242" s="219"/>
      <c r="GD242" s="219"/>
      <c r="GE242" s="219"/>
      <c r="GF242" s="219"/>
      <c r="GG242" s="219"/>
      <c r="GH242" s="219"/>
      <c r="GI242" s="219"/>
      <c r="GJ242" s="219"/>
      <c r="GK242" s="219"/>
      <c r="GL242" s="219"/>
      <c r="GM242" s="219"/>
      <c r="GN242" s="219"/>
      <c r="GO242" s="219"/>
      <c r="GP242" s="219"/>
      <c r="GQ242" s="219"/>
      <c r="GR242" s="219"/>
      <c r="GS242" s="219"/>
      <c r="GT242" s="219"/>
      <c r="GU242" s="219"/>
      <c r="GV242" s="219"/>
      <c r="GW242" s="219"/>
      <c r="GX242" s="219"/>
      <c r="GY242" s="219"/>
      <c r="GZ242" s="219"/>
      <c r="HA242" s="219"/>
      <c r="HB242" s="219"/>
      <c r="HC242" s="219"/>
      <c r="HD242" s="219"/>
      <c r="HE242" s="219"/>
      <c r="HF242" s="219"/>
      <c r="HG242" s="219"/>
      <c r="HH242" s="219"/>
      <c r="HI242" s="219"/>
      <c r="HJ242" s="219"/>
      <c r="HK242" s="219"/>
      <c r="HL242" s="219"/>
      <c r="HM242" s="219"/>
      <c r="HN242" s="219"/>
      <c r="HO242" s="219"/>
      <c r="HP242" s="219"/>
      <c r="HQ242" s="219"/>
      <c r="HR242" s="219"/>
      <c r="HS242" s="219"/>
      <c r="HT242" s="219"/>
      <c r="HU242" s="219"/>
      <c r="HV242" s="219"/>
      <c r="HW242" s="219"/>
      <c r="HX242" s="219"/>
      <c r="HY242" s="219"/>
      <c r="HZ242" s="219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  <c r="JE242" s="4"/>
    </row>
    <row r="243" spans="1:265" s="78" customFormat="1">
      <c r="A243" s="76"/>
      <c r="B243" s="76"/>
      <c r="C243" s="76"/>
      <c r="D243" s="76"/>
      <c r="E243" s="76"/>
      <c r="F243" s="76"/>
      <c r="H243" s="79"/>
      <c r="I243" s="66"/>
      <c r="J243" s="80"/>
      <c r="K243" s="82"/>
      <c r="L243" s="82"/>
      <c r="M243" s="66"/>
      <c r="N243" s="82"/>
      <c r="O243" s="82"/>
      <c r="P243" s="104"/>
      <c r="Q243" s="104"/>
      <c r="R243" s="104"/>
      <c r="S243" s="82"/>
      <c r="T243" s="82"/>
      <c r="U243" s="82"/>
      <c r="V243" s="66"/>
      <c r="W243" s="82"/>
      <c r="X243" s="82"/>
      <c r="Y243" s="183"/>
      <c r="Z243" s="82"/>
      <c r="AA243" s="181"/>
      <c r="AB243" s="82"/>
      <c r="AC243" s="82"/>
      <c r="AD243" s="82"/>
      <c r="AE243" s="82"/>
      <c r="AF243" s="82"/>
      <c r="AG243" s="83"/>
      <c r="AH243" s="83"/>
      <c r="AI243" s="219"/>
      <c r="AJ243" s="219"/>
      <c r="AK243" s="219"/>
      <c r="AL243" s="66"/>
      <c r="AM243" s="219"/>
      <c r="AN243" s="219"/>
      <c r="AO243" s="219"/>
      <c r="AP243" s="219"/>
      <c r="AQ243" s="219"/>
      <c r="AR243" s="219"/>
      <c r="AS243" s="219"/>
      <c r="AT243" s="219"/>
      <c r="AU243" s="219"/>
      <c r="AV243" s="219"/>
      <c r="AW243" s="219"/>
      <c r="AX243" s="219"/>
      <c r="AY243" s="219"/>
      <c r="AZ243" s="219"/>
      <c r="BA243" s="219"/>
      <c r="BB243" s="219"/>
      <c r="BC243" s="219"/>
      <c r="BD243" s="219"/>
      <c r="BE243" s="219"/>
      <c r="BF243" s="219"/>
      <c r="BG243" s="219"/>
      <c r="BH243" s="219"/>
      <c r="BI243" s="219"/>
      <c r="BJ243" s="219"/>
      <c r="BK243" s="219"/>
      <c r="BL243" s="219"/>
      <c r="BM243" s="219"/>
      <c r="BN243" s="219"/>
      <c r="BO243" s="219"/>
      <c r="BP243" s="219"/>
      <c r="BQ243" s="219"/>
      <c r="BR243" s="219"/>
      <c r="BS243" s="219"/>
      <c r="BT243" s="219"/>
      <c r="BU243" s="219"/>
      <c r="BV243" s="219"/>
      <c r="BW243" s="219"/>
      <c r="BX243" s="219"/>
      <c r="BY243" s="219"/>
      <c r="BZ243" s="219"/>
      <c r="CA243" s="219"/>
      <c r="CB243" s="219"/>
      <c r="CC243" s="219"/>
      <c r="CD243" s="219"/>
      <c r="CE243" s="219"/>
      <c r="CF243" s="219"/>
      <c r="CG243" s="219"/>
      <c r="CH243" s="219"/>
      <c r="CI243" s="219"/>
      <c r="CJ243" s="219"/>
      <c r="CK243" s="219"/>
      <c r="CL243" s="219"/>
      <c r="CM243" s="219"/>
      <c r="CN243" s="219"/>
      <c r="CO243" s="219"/>
      <c r="CP243" s="219"/>
      <c r="CQ243" s="219"/>
      <c r="CR243" s="219"/>
      <c r="CS243" s="219"/>
      <c r="CT243" s="219"/>
      <c r="CU243" s="219"/>
      <c r="CV243" s="219"/>
      <c r="CW243" s="219"/>
      <c r="CX243" s="219"/>
      <c r="CY243" s="219"/>
      <c r="CZ243" s="219"/>
      <c r="DA243" s="219"/>
      <c r="DB243" s="219"/>
      <c r="DC243" s="219"/>
      <c r="DD243" s="219"/>
      <c r="DE243" s="219"/>
      <c r="DF243" s="219"/>
      <c r="DG243" s="219"/>
      <c r="DH243" s="219"/>
      <c r="DI243" s="219"/>
      <c r="DJ243" s="219"/>
      <c r="DK243" s="219"/>
      <c r="DL243" s="219"/>
      <c r="DM243" s="219"/>
      <c r="DN243" s="219"/>
      <c r="DO243" s="219"/>
      <c r="DP243" s="219"/>
      <c r="DQ243" s="219"/>
      <c r="DR243" s="219"/>
      <c r="DS243" s="219"/>
      <c r="DT243" s="219"/>
      <c r="DU243" s="219"/>
      <c r="DV243" s="219"/>
      <c r="DW243" s="219"/>
      <c r="DX243" s="219"/>
      <c r="DY243" s="219"/>
      <c r="DZ243" s="219"/>
      <c r="EA243" s="219"/>
      <c r="EB243" s="219"/>
      <c r="EC243" s="219"/>
      <c r="ED243" s="219"/>
      <c r="EE243" s="219"/>
      <c r="EF243" s="219"/>
      <c r="EG243" s="219"/>
      <c r="EH243" s="219"/>
      <c r="EI243" s="219"/>
      <c r="EJ243" s="219"/>
      <c r="EK243" s="219"/>
      <c r="EL243" s="219"/>
      <c r="EM243" s="219"/>
      <c r="EN243" s="219"/>
      <c r="EO243" s="219"/>
      <c r="EP243" s="219"/>
      <c r="EQ243" s="219"/>
      <c r="ER243" s="219"/>
      <c r="ES243" s="219"/>
      <c r="ET243" s="219"/>
      <c r="EU243" s="219"/>
      <c r="EV243" s="219"/>
      <c r="EW243" s="219"/>
      <c r="EX243" s="219"/>
      <c r="EY243" s="219"/>
      <c r="EZ243" s="219"/>
      <c r="FA243" s="219"/>
      <c r="FB243" s="219"/>
      <c r="FC243" s="219"/>
      <c r="FD243" s="219"/>
      <c r="FE243" s="219"/>
      <c r="FF243" s="219"/>
      <c r="FG243" s="219"/>
      <c r="FH243" s="219"/>
      <c r="FI243" s="219"/>
      <c r="FJ243" s="219"/>
      <c r="FK243" s="219"/>
      <c r="FL243" s="219"/>
      <c r="FM243" s="219"/>
      <c r="FN243" s="219"/>
      <c r="FO243" s="219"/>
      <c r="FP243" s="219"/>
      <c r="FQ243" s="219"/>
      <c r="FR243" s="219"/>
      <c r="FS243" s="219"/>
      <c r="FT243" s="219"/>
      <c r="FU243" s="219"/>
      <c r="FV243" s="219"/>
      <c r="FW243" s="219"/>
      <c r="FX243" s="219"/>
      <c r="FY243" s="219"/>
      <c r="FZ243" s="219"/>
      <c r="GA243" s="219"/>
      <c r="GB243" s="219"/>
      <c r="GC243" s="219"/>
      <c r="GD243" s="219"/>
      <c r="GE243" s="219"/>
      <c r="GF243" s="219"/>
      <c r="GG243" s="219"/>
      <c r="GH243" s="219"/>
      <c r="GI243" s="219"/>
      <c r="GJ243" s="219"/>
      <c r="GK243" s="219"/>
      <c r="GL243" s="219"/>
      <c r="GM243" s="219"/>
      <c r="GN243" s="219"/>
      <c r="GO243" s="219"/>
      <c r="GP243" s="219"/>
      <c r="GQ243" s="219"/>
      <c r="GR243" s="219"/>
      <c r="GS243" s="219"/>
      <c r="GT243" s="219"/>
      <c r="GU243" s="219"/>
      <c r="GV243" s="219"/>
      <c r="GW243" s="219"/>
      <c r="GX243" s="219"/>
      <c r="GY243" s="219"/>
      <c r="GZ243" s="219"/>
      <c r="HA243" s="219"/>
      <c r="HB243" s="219"/>
      <c r="HC243" s="219"/>
      <c r="HD243" s="219"/>
      <c r="HE243" s="219"/>
      <c r="HF243" s="219"/>
      <c r="HG243" s="219"/>
      <c r="HH243" s="219"/>
      <c r="HI243" s="219"/>
      <c r="HJ243" s="219"/>
      <c r="HK243" s="219"/>
      <c r="HL243" s="219"/>
      <c r="HM243" s="219"/>
      <c r="HN243" s="219"/>
      <c r="HO243" s="219"/>
      <c r="HP243" s="219"/>
      <c r="HQ243" s="219"/>
      <c r="HR243" s="219"/>
      <c r="HS243" s="219"/>
      <c r="HT243" s="219"/>
      <c r="HU243" s="219"/>
      <c r="HV243" s="219"/>
      <c r="HW243" s="219"/>
      <c r="HX243" s="219"/>
      <c r="HY243" s="219"/>
      <c r="HZ243" s="219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  <c r="IR243" s="4"/>
      <c r="IS243" s="4"/>
      <c r="IT243" s="4"/>
      <c r="IU243" s="4"/>
      <c r="IV243" s="4"/>
      <c r="IW243" s="4"/>
      <c r="IX243" s="4"/>
      <c r="IY243" s="4"/>
      <c r="IZ243" s="4"/>
      <c r="JA243" s="4"/>
      <c r="JB243" s="4"/>
      <c r="JC243" s="4"/>
      <c r="JD243" s="4"/>
      <c r="JE243" s="4"/>
    </row>
    <row r="244" spans="1:265" s="78" customFormat="1">
      <c r="A244" s="76"/>
      <c r="B244" s="76"/>
      <c r="C244" s="76"/>
      <c r="D244" s="76"/>
      <c r="E244" s="76"/>
      <c r="F244" s="76"/>
      <c r="H244" s="79"/>
      <c r="I244" s="66"/>
      <c r="J244" s="80"/>
      <c r="K244" s="82"/>
      <c r="L244" s="82"/>
      <c r="M244" s="66"/>
      <c r="N244" s="82"/>
      <c r="O244" s="82"/>
      <c r="P244" s="104"/>
      <c r="Q244" s="104"/>
      <c r="R244" s="104"/>
      <c r="S244" s="82"/>
      <c r="T244" s="82"/>
      <c r="U244" s="82"/>
      <c r="V244" s="66"/>
      <c r="W244" s="82"/>
      <c r="X244" s="82"/>
      <c r="Y244" s="183"/>
      <c r="Z244" s="82"/>
      <c r="AA244" s="181"/>
      <c r="AB244" s="82"/>
      <c r="AC244" s="82"/>
      <c r="AD244" s="82"/>
      <c r="AE244" s="82"/>
      <c r="AF244" s="82"/>
      <c r="AG244" s="83"/>
      <c r="AH244" s="83"/>
      <c r="AI244" s="219"/>
      <c r="AJ244" s="219"/>
      <c r="AK244" s="219"/>
      <c r="AL244" s="66"/>
      <c r="AM244" s="219"/>
      <c r="AN244" s="219"/>
      <c r="AO244" s="219"/>
      <c r="AP244" s="219"/>
      <c r="AQ244" s="219"/>
      <c r="AR244" s="219"/>
      <c r="AS244" s="219"/>
      <c r="AT244" s="219"/>
      <c r="AU244" s="219"/>
      <c r="AV244" s="219"/>
      <c r="AW244" s="219"/>
      <c r="AX244" s="219"/>
      <c r="AY244" s="219"/>
      <c r="AZ244" s="219"/>
      <c r="BA244" s="219"/>
      <c r="BB244" s="219"/>
      <c r="BC244" s="219"/>
      <c r="BD244" s="219"/>
      <c r="BE244" s="219"/>
      <c r="BF244" s="219"/>
      <c r="BG244" s="219"/>
      <c r="BH244" s="219"/>
      <c r="BI244" s="219"/>
      <c r="BJ244" s="219"/>
      <c r="BK244" s="219"/>
      <c r="BL244" s="219"/>
      <c r="BM244" s="219"/>
      <c r="BN244" s="219"/>
      <c r="BO244" s="219"/>
      <c r="BP244" s="219"/>
      <c r="BQ244" s="219"/>
      <c r="BR244" s="219"/>
      <c r="BS244" s="219"/>
      <c r="BT244" s="219"/>
      <c r="BU244" s="219"/>
      <c r="BV244" s="219"/>
      <c r="BW244" s="219"/>
      <c r="BX244" s="219"/>
      <c r="BY244" s="219"/>
      <c r="BZ244" s="219"/>
      <c r="CA244" s="219"/>
      <c r="CB244" s="219"/>
      <c r="CC244" s="219"/>
      <c r="CD244" s="219"/>
      <c r="CE244" s="219"/>
      <c r="CF244" s="219"/>
      <c r="CG244" s="219"/>
      <c r="CH244" s="219"/>
      <c r="CI244" s="219"/>
      <c r="CJ244" s="219"/>
      <c r="CK244" s="219"/>
      <c r="CL244" s="219"/>
      <c r="CM244" s="219"/>
      <c r="CN244" s="219"/>
      <c r="CO244" s="219"/>
      <c r="CP244" s="219"/>
      <c r="CQ244" s="219"/>
      <c r="CR244" s="219"/>
      <c r="CS244" s="219"/>
      <c r="CT244" s="219"/>
      <c r="CU244" s="219"/>
      <c r="CV244" s="219"/>
      <c r="CW244" s="219"/>
      <c r="CX244" s="219"/>
      <c r="CY244" s="219"/>
      <c r="CZ244" s="219"/>
      <c r="DA244" s="219"/>
      <c r="DB244" s="219"/>
      <c r="DC244" s="219"/>
      <c r="DD244" s="219"/>
      <c r="DE244" s="219"/>
      <c r="DF244" s="219"/>
      <c r="DG244" s="219"/>
      <c r="DH244" s="219"/>
      <c r="DI244" s="219"/>
      <c r="DJ244" s="219"/>
      <c r="DK244" s="219"/>
      <c r="DL244" s="219"/>
      <c r="DM244" s="219"/>
      <c r="DN244" s="219"/>
      <c r="DO244" s="219"/>
      <c r="DP244" s="219"/>
      <c r="DQ244" s="219"/>
      <c r="DR244" s="219"/>
      <c r="DS244" s="219"/>
      <c r="DT244" s="219"/>
      <c r="DU244" s="219"/>
      <c r="DV244" s="219"/>
      <c r="DW244" s="219"/>
      <c r="DX244" s="219"/>
      <c r="DY244" s="219"/>
      <c r="DZ244" s="219"/>
      <c r="EA244" s="219"/>
      <c r="EB244" s="219"/>
      <c r="EC244" s="219"/>
      <c r="ED244" s="219"/>
      <c r="EE244" s="219"/>
      <c r="EF244" s="219"/>
      <c r="EG244" s="219"/>
      <c r="EH244" s="219"/>
      <c r="EI244" s="219"/>
      <c r="EJ244" s="219"/>
      <c r="EK244" s="219"/>
      <c r="EL244" s="219"/>
      <c r="EM244" s="219"/>
      <c r="EN244" s="219"/>
      <c r="EO244" s="219"/>
      <c r="EP244" s="219"/>
      <c r="EQ244" s="219"/>
      <c r="ER244" s="219"/>
      <c r="ES244" s="219"/>
      <c r="ET244" s="219"/>
      <c r="EU244" s="219"/>
      <c r="EV244" s="219"/>
      <c r="EW244" s="219"/>
      <c r="EX244" s="219"/>
      <c r="EY244" s="219"/>
      <c r="EZ244" s="219"/>
      <c r="FA244" s="219"/>
      <c r="FB244" s="219"/>
      <c r="FC244" s="219"/>
      <c r="FD244" s="219"/>
      <c r="FE244" s="219"/>
      <c r="FF244" s="219"/>
      <c r="FG244" s="219"/>
      <c r="FH244" s="219"/>
      <c r="FI244" s="219"/>
      <c r="FJ244" s="219"/>
      <c r="FK244" s="219"/>
      <c r="FL244" s="219"/>
      <c r="FM244" s="219"/>
      <c r="FN244" s="219"/>
      <c r="FO244" s="219"/>
      <c r="FP244" s="219"/>
      <c r="FQ244" s="219"/>
      <c r="FR244" s="219"/>
      <c r="FS244" s="219"/>
      <c r="FT244" s="219"/>
      <c r="FU244" s="219"/>
      <c r="FV244" s="219"/>
      <c r="FW244" s="219"/>
      <c r="FX244" s="219"/>
      <c r="FY244" s="219"/>
      <c r="FZ244" s="219"/>
      <c r="GA244" s="219"/>
      <c r="GB244" s="219"/>
      <c r="GC244" s="219"/>
      <c r="GD244" s="219"/>
      <c r="GE244" s="219"/>
      <c r="GF244" s="219"/>
      <c r="GG244" s="219"/>
      <c r="GH244" s="219"/>
      <c r="GI244" s="219"/>
      <c r="GJ244" s="219"/>
      <c r="GK244" s="219"/>
      <c r="GL244" s="219"/>
      <c r="GM244" s="219"/>
      <c r="GN244" s="219"/>
      <c r="GO244" s="219"/>
      <c r="GP244" s="219"/>
      <c r="GQ244" s="219"/>
      <c r="GR244" s="219"/>
      <c r="GS244" s="219"/>
      <c r="GT244" s="219"/>
      <c r="GU244" s="219"/>
      <c r="GV244" s="219"/>
      <c r="GW244" s="219"/>
      <c r="GX244" s="219"/>
      <c r="GY244" s="219"/>
      <c r="GZ244" s="219"/>
      <c r="HA244" s="219"/>
      <c r="HB244" s="219"/>
      <c r="HC244" s="219"/>
      <c r="HD244" s="219"/>
      <c r="HE244" s="219"/>
      <c r="HF244" s="219"/>
      <c r="HG244" s="219"/>
      <c r="HH244" s="219"/>
      <c r="HI244" s="219"/>
      <c r="HJ244" s="219"/>
      <c r="HK244" s="219"/>
      <c r="HL244" s="219"/>
      <c r="HM244" s="219"/>
      <c r="HN244" s="219"/>
      <c r="HO244" s="219"/>
      <c r="HP244" s="219"/>
      <c r="HQ244" s="219"/>
      <c r="HR244" s="219"/>
      <c r="HS244" s="219"/>
      <c r="HT244" s="219"/>
      <c r="HU244" s="219"/>
      <c r="HV244" s="219"/>
      <c r="HW244" s="219"/>
      <c r="HX244" s="219"/>
      <c r="HY244" s="219"/>
      <c r="HZ244" s="219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  <c r="IR244" s="4"/>
      <c r="IS244" s="4"/>
      <c r="IT244" s="4"/>
      <c r="IU244" s="4"/>
      <c r="IV244" s="4"/>
      <c r="IW244" s="4"/>
      <c r="IX244" s="4"/>
      <c r="IY244" s="4"/>
      <c r="IZ244" s="4"/>
      <c r="JA244" s="4"/>
      <c r="JB244" s="4"/>
      <c r="JC244" s="4"/>
      <c r="JD244" s="4"/>
      <c r="JE244" s="4"/>
    </row>
    <row r="245" spans="1:265" s="78" customFormat="1">
      <c r="A245" s="76"/>
      <c r="B245" s="76"/>
      <c r="C245" s="76"/>
      <c r="D245" s="76"/>
      <c r="E245" s="76"/>
      <c r="F245" s="76"/>
      <c r="H245" s="79"/>
      <c r="I245" s="66"/>
      <c r="J245" s="80"/>
      <c r="K245" s="82"/>
      <c r="L245" s="82"/>
      <c r="M245" s="66"/>
      <c r="N245" s="82"/>
      <c r="O245" s="82"/>
      <c r="P245" s="104"/>
      <c r="Q245" s="104"/>
      <c r="R245" s="104"/>
      <c r="S245" s="82"/>
      <c r="T245" s="82"/>
      <c r="U245" s="82"/>
      <c r="V245" s="66"/>
      <c r="W245" s="82"/>
      <c r="X245" s="82"/>
      <c r="Y245" s="183"/>
      <c r="Z245" s="82"/>
      <c r="AA245" s="181"/>
      <c r="AB245" s="82"/>
      <c r="AC245" s="82"/>
      <c r="AD245" s="82"/>
      <c r="AE245" s="82"/>
      <c r="AF245" s="82"/>
      <c r="AG245" s="83"/>
      <c r="AH245" s="83"/>
      <c r="AI245" s="219"/>
      <c r="AJ245" s="219"/>
      <c r="AK245" s="219"/>
      <c r="AL245" s="66"/>
      <c r="AM245" s="219"/>
      <c r="AN245" s="219"/>
      <c r="AO245" s="219"/>
      <c r="AP245" s="219"/>
      <c r="AQ245" s="219"/>
      <c r="AR245" s="219"/>
      <c r="AS245" s="219"/>
      <c r="AT245" s="219"/>
      <c r="AU245" s="219"/>
      <c r="AV245" s="219"/>
      <c r="AW245" s="219"/>
      <c r="AX245" s="219"/>
      <c r="AY245" s="219"/>
      <c r="AZ245" s="219"/>
      <c r="BA245" s="219"/>
      <c r="BB245" s="219"/>
      <c r="BC245" s="219"/>
      <c r="BD245" s="219"/>
      <c r="BE245" s="219"/>
      <c r="BF245" s="219"/>
      <c r="BG245" s="219"/>
      <c r="BH245" s="219"/>
      <c r="BI245" s="219"/>
      <c r="BJ245" s="219"/>
      <c r="BK245" s="219"/>
      <c r="BL245" s="219"/>
      <c r="BM245" s="219"/>
      <c r="BN245" s="219"/>
      <c r="BO245" s="219"/>
      <c r="BP245" s="219"/>
      <c r="BQ245" s="219"/>
      <c r="BR245" s="219"/>
      <c r="BS245" s="219"/>
      <c r="BT245" s="219"/>
      <c r="BU245" s="219"/>
      <c r="BV245" s="219"/>
      <c r="BW245" s="219"/>
      <c r="BX245" s="219"/>
      <c r="BY245" s="219"/>
      <c r="BZ245" s="219"/>
      <c r="CA245" s="219"/>
      <c r="CB245" s="219"/>
      <c r="CC245" s="219"/>
      <c r="CD245" s="219"/>
      <c r="CE245" s="219"/>
      <c r="CF245" s="219"/>
      <c r="CG245" s="219"/>
      <c r="CH245" s="219"/>
      <c r="CI245" s="219"/>
      <c r="CJ245" s="219"/>
      <c r="CK245" s="219"/>
      <c r="CL245" s="219"/>
      <c r="CM245" s="219"/>
      <c r="CN245" s="219"/>
      <c r="CO245" s="219"/>
      <c r="CP245" s="219"/>
      <c r="CQ245" s="219"/>
      <c r="CR245" s="219"/>
      <c r="CS245" s="219"/>
      <c r="CT245" s="219"/>
      <c r="CU245" s="219"/>
      <c r="CV245" s="219"/>
      <c r="CW245" s="219"/>
      <c r="CX245" s="219"/>
      <c r="CY245" s="219"/>
      <c r="CZ245" s="219"/>
      <c r="DA245" s="219"/>
      <c r="DB245" s="219"/>
      <c r="DC245" s="219"/>
      <c r="DD245" s="219"/>
      <c r="DE245" s="219"/>
      <c r="DF245" s="219"/>
      <c r="DG245" s="219"/>
      <c r="DH245" s="219"/>
      <c r="DI245" s="219"/>
      <c r="DJ245" s="219"/>
      <c r="DK245" s="219"/>
      <c r="DL245" s="219"/>
      <c r="DM245" s="219"/>
      <c r="DN245" s="219"/>
      <c r="DO245" s="219"/>
      <c r="DP245" s="219"/>
      <c r="DQ245" s="219"/>
      <c r="DR245" s="219"/>
      <c r="DS245" s="219"/>
      <c r="DT245" s="219"/>
      <c r="DU245" s="219"/>
      <c r="DV245" s="219"/>
      <c r="DW245" s="219"/>
      <c r="DX245" s="219"/>
      <c r="DY245" s="219"/>
      <c r="DZ245" s="219"/>
      <c r="EA245" s="219"/>
      <c r="EB245" s="219"/>
      <c r="EC245" s="219"/>
      <c r="ED245" s="219"/>
      <c r="EE245" s="219"/>
      <c r="EF245" s="219"/>
      <c r="EG245" s="219"/>
      <c r="EH245" s="219"/>
      <c r="EI245" s="219"/>
      <c r="EJ245" s="219"/>
      <c r="EK245" s="219"/>
      <c r="EL245" s="219"/>
      <c r="EM245" s="219"/>
      <c r="EN245" s="219"/>
      <c r="EO245" s="219"/>
      <c r="EP245" s="219"/>
      <c r="EQ245" s="219"/>
      <c r="ER245" s="219"/>
      <c r="ES245" s="219"/>
      <c r="ET245" s="219"/>
      <c r="EU245" s="219"/>
      <c r="EV245" s="219"/>
      <c r="EW245" s="219"/>
      <c r="EX245" s="219"/>
      <c r="EY245" s="219"/>
      <c r="EZ245" s="219"/>
      <c r="FA245" s="219"/>
      <c r="FB245" s="219"/>
      <c r="FC245" s="219"/>
      <c r="FD245" s="219"/>
      <c r="FE245" s="219"/>
      <c r="FF245" s="219"/>
      <c r="FG245" s="219"/>
      <c r="FH245" s="219"/>
      <c r="FI245" s="219"/>
      <c r="FJ245" s="219"/>
      <c r="FK245" s="219"/>
      <c r="FL245" s="219"/>
      <c r="FM245" s="219"/>
      <c r="FN245" s="219"/>
      <c r="FO245" s="219"/>
      <c r="FP245" s="219"/>
      <c r="FQ245" s="219"/>
      <c r="FR245" s="219"/>
      <c r="FS245" s="219"/>
      <c r="FT245" s="219"/>
      <c r="FU245" s="219"/>
      <c r="FV245" s="219"/>
      <c r="FW245" s="219"/>
      <c r="FX245" s="219"/>
      <c r="FY245" s="219"/>
      <c r="FZ245" s="219"/>
      <c r="GA245" s="219"/>
      <c r="GB245" s="219"/>
      <c r="GC245" s="219"/>
      <c r="GD245" s="219"/>
      <c r="GE245" s="219"/>
      <c r="GF245" s="219"/>
      <c r="GG245" s="219"/>
      <c r="GH245" s="219"/>
      <c r="GI245" s="219"/>
      <c r="GJ245" s="219"/>
      <c r="GK245" s="219"/>
      <c r="GL245" s="219"/>
      <c r="GM245" s="219"/>
      <c r="GN245" s="219"/>
      <c r="GO245" s="219"/>
      <c r="GP245" s="219"/>
      <c r="GQ245" s="219"/>
      <c r="GR245" s="219"/>
      <c r="GS245" s="219"/>
      <c r="GT245" s="219"/>
      <c r="GU245" s="219"/>
      <c r="GV245" s="219"/>
      <c r="GW245" s="219"/>
      <c r="GX245" s="219"/>
      <c r="GY245" s="219"/>
      <c r="GZ245" s="219"/>
      <c r="HA245" s="219"/>
      <c r="HB245" s="219"/>
      <c r="HC245" s="219"/>
      <c r="HD245" s="219"/>
      <c r="HE245" s="219"/>
      <c r="HF245" s="219"/>
      <c r="HG245" s="219"/>
      <c r="HH245" s="219"/>
      <c r="HI245" s="219"/>
      <c r="HJ245" s="219"/>
      <c r="HK245" s="219"/>
      <c r="HL245" s="219"/>
      <c r="HM245" s="219"/>
      <c r="HN245" s="219"/>
      <c r="HO245" s="219"/>
      <c r="HP245" s="219"/>
      <c r="HQ245" s="219"/>
      <c r="HR245" s="219"/>
      <c r="HS245" s="219"/>
      <c r="HT245" s="219"/>
      <c r="HU245" s="219"/>
      <c r="HV245" s="219"/>
      <c r="HW245" s="219"/>
      <c r="HX245" s="219"/>
      <c r="HY245" s="219"/>
      <c r="HZ245" s="219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  <c r="IR245" s="4"/>
      <c r="IS245" s="4"/>
      <c r="IT245" s="4"/>
      <c r="IU245" s="4"/>
      <c r="IV245" s="4"/>
      <c r="IW245" s="4"/>
      <c r="IX245" s="4"/>
      <c r="IY245" s="4"/>
      <c r="IZ245" s="4"/>
      <c r="JA245" s="4"/>
      <c r="JB245" s="4"/>
      <c r="JC245" s="4"/>
      <c r="JD245" s="4"/>
      <c r="JE245" s="4"/>
    </row>
    <row r="246" spans="1:265" s="78" customFormat="1">
      <c r="A246" s="76"/>
      <c r="B246" s="76"/>
      <c r="C246" s="76"/>
      <c r="D246" s="76"/>
      <c r="E246" s="76"/>
      <c r="F246" s="76"/>
      <c r="H246" s="79"/>
      <c r="I246" s="66"/>
      <c r="J246" s="80"/>
      <c r="K246" s="82"/>
      <c r="L246" s="82"/>
      <c r="M246" s="66"/>
      <c r="N246" s="82"/>
      <c r="O246" s="82"/>
      <c r="P246" s="104"/>
      <c r="Q246" s="104"/>
      <c r="R246" s="104"/>
      <c r="S246" s="82"/>
      <c r="T246" s="82"/>
      <c r="U246" s="82"/>
      <c r="V246" s="66"/>
      <c r="W246" s="82"/>
      <c r="X246" s="82"/>
      <c r="Y246" s="183"/>
      <c r="Z246" s="82"/>
      <c r="AA246" s="181"/>
      <c r="AB246" s="82"/>
      <c r="AC246" s="82"/>
      <c r="AD246" s="82"/>
      <c r="AE246" s="82"/>
      <c r="AF246" s="82"/>
      <c r="AG246" s="83"/>
      <c r="AH246" s="83"/>
      <c r="AI246" s="219"/>
      <c r="AJ246" s="219"/>
      <c r="AK246" s="219"/>
      <c r="AL246" s="66"/>
      <c r="AM246" s="219"/>
      <c r="AN246" s="219"/>
      <c r="AO246" s="219"/>
      <c r="AP246" s="219"/>
      <c r="AQ246" s="219"/>
      <c r="AR246" s="219"/>
      <c r="AS246" s="219"/>
      <c r="AT246" s="219"/>
      <c r="AU246" s="219"/>
      <c r="AV246" s="219"/>
      <c r="AW246" s="219"/>
      <c r="AX246" s="219"/>
      <c r="AY246" s="219"/>
      <c r="AZ246" s="219"/>
      <c r="BA246" s="219"/>
      <c r="BB246" s="219"/>
      <c r="BC246" s="219"/>
      <c r="BD246" s="219"/>
      <c r="BE246" s="219"/>
      <c r="BF246" s="219"/>
      <c r="BG246" s="219"/>
      <c r="BH246" s="219"/>
      <c r="BI246" s="219"/>
      <c r="BJ246" s="219"/>
      <c r="BK246" s="219"/>
      <c r="BL246" s="219"/>
      <c r="BM246" s="219"/>
      <c r="BN246" s="219"/>
      <c r="BO246" s="219"/>
      <c r="BP246" s="219"/>
      <c r="BQ246" s="219"/>
      <c r="BR246" s="219"/>
      <c r="BS246" s="219"/>
      <c r="BT246" s="219"/>
      <c r="BU246" s="219"/>
      <c r="BV246" s="219"/>
      <c r="BW246" s="219"/>
      <c r="BX246" s="219"/>
      <c r="BY246" s="219"/>
      <c r="BZ246" s="219"/>
      <c r="CA246" s="219"/>
      <c r="CB246" s="219"/>
      <c r="CC246" s="219"/>
      <c r="CD246" s="219"/>
      <c r="CE246" s="219"/>
      <c r="CF246" s="219"/>
      <c r="CG246" s="219"/>
      <c r="CH246" s="219"/>
      <c r="CI246" s="219"/>
      <c r="CJ246" s="219"/>
      <c r="CK246" s="219"/>
      <c r="CL246" s="219"/>
      <c r="CM246" s="219"/>
      <c r="CN246" s="219"/>
      <c r="CO246" s="219"/>
      <c r="CP246" s="219"/>
      <c r="CQ246" s="219"/>
      <c r="CR246" s="219"/>
      <c r="CS246" s="219"/>
      <c r="CT246" s="219"/>
      <c r="CU246" s="219"/>
      <c r="CV246" s="219"/>
      <c r="CW246" s="219"/>
      <c r="CX246" s="219"/>
      <c r="CY246" s="219"/>
      <c r="CZ246" s="219"/>
      <c r="DA246" s="219"/>
      <c r="DB246" s="219"/>
      <c r="DC246" s="219"/>
      <c r="DD246" s="219"/>
      <c r="DE246" s="219"/>
      <c r="DF246" s="219"/>
      <c r="DG246" s="219"/>
      <c r="DH246" s="219"/>
      <c r="DI246" s="219"/>
      <c r="DJ246" s="219"/>
      <c r="DK246" s="219"/>
      <c r="DL246" s="219"/>
      <c r="DM246" s="219"/>
      <c r="DN246" s="219"/>
      <c r="DO246" s="219"/>
      <c r="DP246" s="219"/>
      <c r="DQ246" s="219"/>
      <c r="DR246" s="219"/>
      <c r="DS246" s="219"/>
      <c r="DT246" s="219"/>
      <c r="DU246" s="219"/>
      <c r="DV246" s="219"/>
      <c r="DW246" s="219"/>
      <c r="DX246" s="219"/>
      <c r="DY246" s="219"/>
      <c r="DZ246" s="219"/>
      <c r="EA246" s="219"/>
      <c r="EB246" s="219"/>
      <c r="EC246" s="219"/>
      <c r="ED246" s="219"/>
      <c r="EE246" s="219"/>
      <c r="EF246" s="219"/>
      <c r="EG246" s="219"/>
      <c r="EH246" s="219"/>
      <c r="EI246" s="219"/>
      <c r="EJ246" s="219"/>
      <c r="EK246" s="219"/>
      <c r="EL246" s="219"/>
      <c r="EM246" s="219"/>
      <c r="EN246" s="219"/>
      <c r="EO246" s="219"/>
      <c r="EP246" s="219"/>
      <c r="EQ246" s="219"/>
      <c r="ER246" s="219"/>
      <c r="ES246" s="219"/>
      <c r="ET246" s="219"/>
      <c r="EU246" s="219"/>
      <c r="EV246" s="219"/>
      <c r="EW246" s="219"/>
      <c r="EX246" s="219"/>
      <c r="EY246" s="219"/>
      <c r="EZ246" s="219"/>
      <c r="FA246" s="219"/>
      <c r="FB246" s="219"/>
      <c r="FC246" s="219"/>
      <c r="FD246" s="219"/>
      <c r="FE246" s="219"/>
      <c r="FF246" s="219"/>
      <c r="FG246" s="219"/>
      <c r="FH246" s="219"/>
      <c r="FI246" s="219"/>
      <c r="FJ246" s="219"/>
      <c r="FK246" s="219"/>
      <c r="FL246" s="219"/>
      <c r="FM246" s="219"/>
      <c r="FN246" s="219"/>
      <c r="FO246" s="219"/>
      <c r="FP246" s="219"/>
      <c r="FQ246" s="219"/>
      <c r="FR246" s="219"/>
      <c r="FS246" s="219"/>
      <c r="FT246" s="219"/>
      <c r="FU246" s="219"/>
      <c r="FV246" s="219"/>
      <c r="FW246" s="219"/>
      <c r="FX246" s="219"/>
      <c r="FY246" s="219"/>
      <c r="FZ246" s="219"/>
      <c r="GA246" s="219"/>
      <c r="GB246" s="219"/>
      <c r="GC246" s="219"/>
      <c r="GD246" s="219"/>
      <c r="GE246" s="219"/>
      <c r="GF246" s="219"/>
      <c r="GG246" s="219"/>
      <c r="GH246" s="219"/>
      <c r="GI246" s="219"/>
      <c r="GJ246" s="219"/>
      <c r="GK246" s="219"/>
      <c r="GL246" s="219"/>
      <c r="GM246" s="219"/>
      <c r="GN246" s="219"/>
      <c r="GO246" s="219"/>
      <c r="GP246" s="219"/>
      <c r="GQ246" s="219"/>
      <c r="GR246" s="219"/>
      <c r="GS246" s="219"/>
      <c r="GT246" s="219"/>
      <c r="GU246" s="219"/>
      <c r="GV246" s="219"/>
      <c r="GW246" s="219"/>
      <c r="GX246" s="219"/>
      <c r="GY246" s="219"/>
      <c r="GZ246" s="219"/>
      <c r="HA246" s="219"/>
      <c r="HB246" s="219"/>
      <c r="HC246" s="219"/>
      <c r="HD246" s="219"/>
      <c r="HE246" s="219"/>
      <c r="HF246" s="219"/>
      <c r="HG246" s="219"/>
      <c r="HH246" s="219"/>
      <c r="HI246" s="219"/>
      <c r="HJ246" s="219"/>
      <c r="HK246" s="219"/>
      <c r="HL246" s="219"/>
      <c r="HM246" s="219"/>
      <c r="HN246" s="219"/>
      <c r="HO246" s="219"/>
      <c r="HP246" s="219"/>
      <c r="HQ246" s="219"/>
      <c r="HR246" s="219"/>
      <c r="HS246" s="219"/>
      <c r="HT246" s="219"/>
      <c r="HU246" s="219"/>
      <c r="HV246" s="219"/>
      <c r="HW246" s="219"/>
      <c r="HX246" s="219"/>
      <c r="HY246" s="219"/>
      <c r="HZ246" s="219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  <c r="IR246" s="4"/>
      <c r="IS246" s="4"/>
      <c r="IT246" s="4"/>
      <c r="IU246" s="4"/>
      <c r="IV246" s="4"/>
      <c r="IW246" s="4"/>
      <c r="IX246" s="4"/>
      <c r="IY246" s="4"/>
      <c r="IZ246" s="4"/>
      <c r="JA246" s="4"/>
      <c r="JB246" s="4"/>
      <c r="JC246" s="4"/>
      <c r="JD246" s="4"/>
      <c r="JE246" s="4"/>
    </row>
    <row r="247" spans="1:265" s="78" customFormat="1">
      <c r="A247" s="76"/>
      <c r="B247" s="76"/>
      <c r="C247" s="76"/>
      <c r="D247" s="76"/>
      <c r="E247" s="76"/>
      <c r="F247" s="76"/>
      <c r="H247" s="79"/>
      <c r="I247" s="66"/>
      <c r="J247" s="80"/>
      <c r="K247" s="82"/>
      <c r="L247" s="82"/>
      <c r="M247" s="66"/>
      <c r="N247" s="82"/>
      <c r="O247" s="82"/>
      <c r="P247" s="104"/>
      <c r="Q247" s="104"/>
      <c r="R247" s="104"/>
      <c r="S247" s="82"/>
      <c r="T247" s="82"/>
      <c r="U247" s="82"/>
      <c r="V247" s="66"/>
      <c r="W247" s="82"/>
      <c r="X247" s="82"/>
      <c r="Y247" s="183"/>
      <c r="Z247" s="82"/>
      <c r="AA247" s="181"/>
      <c r="AB247" s="82"/>
      <c r="AC247" s="82"/>
      <c r="AD247" s="82"/>
      <c r="AE247" s="82"/>
      <c r="AF247" s="82"/>
      <c r="AG247" s="83"/>
      <c r="AH247" s="83"/>
      <c r="AI247" s="219"/>
      <c r="AJ247" s="219"/>
      <c r="AK247" s="219"/>
      <c r="AL247" s="66"/>
      <c r="AM247" s="219"/>
      <c r="AN247" s="219"/>
      <c r="AO247" s="219"/>
      <c r="AP247" s="219"/>
      <c r="AQ247" s="219"/>
      <c r="AR247" s="219"/>
      <c r="AS247" s="219"/>
      <c r="AT247" s="219"/>
      <c r="AU247" s="219"/>
      <c r="AV247" s="219"/>
      <c r="AW247" s="219"/>
      <c r="AX247" s="219"/>
      <c r="AY247" s="219"/>
      <c r="AZ247" s="219"/>
      <c r="BA247" s="219"/>
      <c r="BB247" s="219"/>
      <c r="BC247" s="219"/>
      <c r="BD247" s="219"/>
      <c r="BE247" s="219"/>
      <c r="BF247" s="219"/>
      <c r="BG247" s="219"/>
      <c r="BH247" s="219"/>
      <c r="BI247" s="219"/>
      <c r="BJ247" s="219"/>
      <c r="BK247" s="219"/>
      <c r="BL247" s="219"/>
      <c r="BM247" s="219"/>
      <c r="BN247" s="219"/>
      <c r="BO247" s="219"/>
      <c r="BP247" s="219"/>
      <c r="BQ247" s="219"/>
      <c r="BR247" s="219"/>
      <c r="BS247" s="219"/>
      <c r="BT247" s="219"/>
      <c r="BU247" s="219"/>
      <c r="BV247" s="219"/>
      <c r="BW247" s="219"/>
      <c r="BX247" s="219"/>
      <c r="BY247" s="219"/>
      <c r="BZ247" s="219"/>
      <c r="CA247" s="219"/>
      <c r="CB247" s="219"/>
      <c r="CC247" s="219"/>
      <c r="CD247" s="219"/>
      <c r="CE247" s="219"/>
      <c r="CF247" s="219"/>
      <c r="CG247" s="219"/>
      <c r="CH247" s="219"/>
      <c r="CI247" s="219"/>
      <c r="CJ247" s="219"/>
      <c r="CK247" s="219"/>
      <c r="CL247" s="219"/>
      <c r="CM247" s="219"/>
      <c r="CN247" s="219"/>
      <c r="CO247" s="219"/>
      <c r="CP247" s="219"/>
      <c r="CQ247" s="219"/>
      <c r="CR247" s="219"/>
      <c r="CS247" s="219"/>
      <c r="CT247" s="219"/>
      <c r="CU247" s="219"/>
      <c r="CV247" s="219"/>
      <c r="CW247" s="219"/>
      <c r="CX247" s="219"/>
      <c r="CY247" s="219"/>
      <c r="CZ247" s="219"/>
      <c r="DA247" s="219"/>
      <c r="DB247" s="219"/>
      <c r="DC247" s="219"/>
      <c r="DD247" s="219"/>
      <c r="DE247" s="219"/>
      <c r="DF247" s="219"/>
      <c r="DG247" s="219"/>
      <c r="DH247" s="219"/>
      <c r="DI247" s="219"/>
      <c r="DJ247" s="219"/>
      <c r="DK247" s="219"/>
      <c r="DL247" s="219"/>
      <c r="DM247" s="219"/>
      <c r="DN247" s="219"/>
      <c r="DO247" s="219"/>
      <c r="DP247" s="219"/>
      <c r="DQ247" s="219"/>
      <c r="DR247" s="219"/>
      <c r="DS247" s="219"/>
      <c r="DT247" s="219"/>
      <c r="DU247" s="219"/>
      <c r="DV247" s="219"/>
      <c r="DW247" s="219"/>
      <c r="DX247" s="219"/>
      <c r="DY247" s="219"/>
      <c r="DZ247" s="219"/>
      <c r="EA247" s="219"/>
      <c r="EB247" s="219"/>
      <c r="EC247" s="219"/>
      <c r="ED247" s="219"/>
      <c r="EE247" s="219"/>
      <c r="EF247" s="219"/>
      <c r="EG247" s="219"/>
      <c r="EH247" s="219"/>
      <c r="EI247" s="219"/>
      <c r="EJ247" s="219"/>
      <c r="EK247" s="219"/>
      <c r="EL247" s="219"/>
      <c r="EM247" s="219"/>
      <c r="EN247" s="219"/>
      <c r="EO247" s="219"/>
      <c r="EP247" s="219"/>
      <c r="EQ247" s="219"/>
      <c r="ER247" s="219"/>
      <c r="ES247" s="219"/>
      <c r="ET247" s="219"/>
      <c r="EU247" s="219"/>
      <c r="EV247" s="219"/>
      <c r="EW247" s="219"/>
      <c r="EX247" s="219"/>
      <c r="EY247" s="219"/>
      <c r="EZ247" s="219"/>
      <c r="FA247" s="219"/>
      <c r="FB247" s="219"/>
      <c r="FC247" s="219"/>
      <c r="FD247" s="219"/>
      <c r="FE247" s="219"/>
      <c r="FF247" s="219"/>
      <c r="FG247" s="219"/>
      <c r="FH247" s="219"/>
      <c r="FI247" s="219"/>
      <c r="FJ247" s="219"/>
      <c r="FK247" s="219"/>
      <c r="FL247" s="219"/>
      <c r="FM247" s="219"/>
      <c r="FN247" s="219"/>
      <c r="FO247" s="219"/>
      <c r="FP247" s="219"/>
      <c r="FQ247" s="219"/>
      <c r="FR247" s="219"/>
      <c r="FS247" s="219"/>
      <c r="FT247" s="219"/>
      <c r="FU247" s="219"/>
      <c r="FV247" s="219"/>
      <c r="FW247" s="219"/>
      <c r="FX247" s="219"/>
      <c r="FY247" s="219"/>
      <c r="FZ247" s="219"/>
      <c r="GA247" s="219"/>
      <c r="GB247" s="219"/>
      <c r="GC247" s="219"/>
      <c r="GD247" s="219"/>
      <c r="GE247" s="219"/>
      <c r="GF247" s="219"/>
      <c r="GG247" s="219"/>
      <c r="GH247" s="219"/>
      <c r="GI247" s="219"/>
      <c r="GJ247" s="219"/>
      <c r="GK247" s="219"/>
      <c r="GL247" s="219"/>
      <c r="GM247" s="219"/>
      <c r="GN247" s="219"/>
      <c r="GO247" s="219"/>
      <c r="GP247" s="219"/>
      <c r="GQ247" s="219"/>
      <c r="GR247" s="219"/>
      <c r="GS247" s="219"/>
      <c r="GT247" s="219"/>
      <c r="GU247" s="219"/>
      <c r="GV247" s="219"/>
      <c r="GW247" s="219"/>
      <c r="GX247" s="219"/>
      <c r="GY247" s="219"/>
      <c r="GZ247" s="219"/>
      <c r="HA247" s="219"/>
      <c r="HB247" s="219"/>
      <c r="HC247" s="219"/>
      <c r="HD247" s="219"/>
      <c r="HE247" s="219"/>
      <c r="HF247" s="219"/>
      <c r="HG247" s="219"/>
      <c r="HH247" s="219"/>
      <c r="HI247" s="219"/>
      <c r="HJ247" s="219"/>
      <c r="HK247" s="219"/>
      <c r="HL247" s="219"/>
      <c r="HM247" s="219"/>
      <c r="HN247" s="219"/>
      <c r="HO247" s="219"/>
      <c r="HP247" s="219"/>
      <c r="HQ247" s="219"/>
      <c r="HR247" s="219"/>
      <c r="HS247" s="219"/>
      <c r="HT247" s="219"/>
      <c r="HU247" s="219"/>
      <c r="HV247" s="219"/>
      <c r="HW247" s="219"/>
      <c r="HX247" s="219"/>
      <c r="HY247" s="219"/>
      <c r="HZ247" s="219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  <c r="IR247" s="4"/>
      <c r="IS247" s="4"/>
      <c r="IT247" s="4"/>
      <c r="IU247" s="4"/>
      <c r="IV247" s="4"/>
      <c r="IW247" s="4"/>
      <c r="IX247" s="4"/>
      <c r="IY247" s="4"/>
      <c r="IZ247" s="4"/>
      <c r="JA247" s="4"/>
      <c r="JB247" s="4"/>
      <c r="JC247" s="4"/>
      <c r="JD247" s="4"/>
      <c r="JE247" s="4"/>
    </row>
    <row r="248" spans="1:265" s="78" customFormat="1">
      <c r="A248" s="76"/>
      <c r="B248" s="76"/>
      <c r="C248" s="76"/>
      <c r="D248" s="76"/>
      <c r="E248" s="76"/>
      <c r="F248" s="76"/>
      <c r="H248" s="79"/>
      <c r="I248" s="66"/>
      <c r="J248" s="80"/>
      <c r="K248" s="82"/>
      <c r="L248" s="82"/>
      <c r="M248" s="66"/>
      <c r="N248" s="82"/>
      <c r="O248" s="82"/>
      <c r="P248" s="104"/>
      <c r="Q248" s="104"/>
      <c r="R248" s="104"/>
      <c r="S248" s="82"/>
      <c r="T248" s="82"/>
      <c r="U248" s="82"/>
      <c r="V248" s="66"/>
      <c r="W248" s="82"/>
      <c r="X248" s="82"/>
      <c r="Y248" s="183"/>
      <c r="Z248" s="82"/>
      <c r="AA248" s="181"/>
      <c r="AB248" s="82"/>
      <c r="AC248" s="82"/>
      <c r="AD248" s="82"/>
      <c r="AE248" s="82"/>
      <c r="AF248" s="82"/>
      <c r="AG248" s="83"/>
      <c r="AH248" s="83"/>
      <c r="AI248" s="219"/>
      <c r="AJ248" s="219"/>
      <c r="AK248" s="219"/>
      <c r="AL248" s="66"/>
      <c r="AM248" s="219"/>
      <c r="AN248" s="219"/>
      <c r="AO248" s="219"/>
      <c r="AP248" s="219"/>
      <c r="AQ248" s="219"/>
      <c r="AR248" s="219"/>
      <c r="AS248" s="219"/>
      <c r="AT248" s="219"/>
      <c r="AU248" s="219"/>
      <c r="AV248" s="219"/>
      <c r="AW248" s="219"/>
      <c r="AX248" s="219"/>
      <c r="AY248" s="219"/>
      <c r="AZ248" s="219"/>
      <c r="BA248" s="219"/>
      <c r="BB248" s="219"/>
      <c r="BC248" s="219"/>
      <c r="BD248" s="219"/>
      <c r="BE248" s="219"/>
      <c r="BF248" s="219"/>
      <c r="BG248" s="219"/>
      <c r="BH248" s="219"/>
      <c r="BI248" s="219"/>
      <c r="BJ248" s="219"/>
      <c r="BK248" s="219"/>
      <c r="BL248" s="219"/>
      <c r="BM248" s="219"/>
      <c r="BN248" s="219"/>
      <c r="BO248" s="219"/>
      <c r="BP248" s="219"/>
      <c r="BQ248" s="219"/>
      <c r="BR248" s="219"/>
      <c r="BS248" s="219"/>
      <c r="BT248" s="219"/>
      <c r="BU248" s="219"/>
      <c r="BV248" s="219"/>
      <c r="BW248" s="219"/>
      <c r="BX248" s="219"/>
      <c r="BY248" s="219"/>
      <c r="BZ248" s="219"/>
      <c r="CA248" s="219"/>
      <c r="CB248" s="219"/>
      <c r="CC248" s="219"/>
      <c r="CD248" s="219"/>
      <c r="CE248" s="219"/>
      <c r="CF248" s="219"/>
      <c r="CG248" s="219"/>
      <c r="CH248" s="219"/>
      <c r="CI248" s="219"/>
      <c r="CJ248" s="219"/>
      <c r="CK248" s="219"/>
      <c r="CL248" s="219"/>
      <c r="CM248" s="219"/>
      <c r="CN248" s="219"/>
      <c r="CO248" s="219"/>
      <c r="CP248" s="219"/>
      <c r="CQ248" s="219"/>
      <c r="CR248" s="219"/>
      <c r="CS248" s="219"/>
      <c r="CT248" s="219"/>
      <c r="CU248" s="219"/>
      <c r="CV248" s="219"/>
      <c r="CW248" s="219"/>
      <c r="CX248" s="219"/>
      <c r="CY248" s="219"/>
      <c r="CZ248" s="219"/>
      <c r="DA248" s="219"/>
      <c r="DB248" s="219"/>
      <c r="DC248" s="219"/>
      <c r="DD248" s="219"/>
      <c r="DE248" s="219"/>
      <c r="DF248" s="219"/>
      <c r="DG248" s="219"/>
      <c r="DH248" s="219"/>
      <c r="DI248" s="219"/>
      <c r="DJ248" s="219"/>
      <c r="DK248" s="219"/>
      <c r="DL248" s="219"/>
      <c r="DM248" s="219"/>
      <c r="DN248" s="219"/>
      <c r="DO248" s="219"/>
      <c r="DP248" s="219"/>
      <c r="DQ248" s="219"/>
      <c r="DR248" s="219"/>
      <c r="DS248" s="219"/>
      <c r="DT248" s="219"/>
      <c r="DU248" s="219"/>
      <c r="DV248" s="219"/>
      <c r="DW248" s="219"/>
      <c r="DX248" s="219"/>
      <c r="DY248" s="219"/>
      <c r="DZ248" s="219"/>
      <c r="EA248" s="219"/>
      <c r="EB248" s="219"/>
      <c r="EC248" s="219"/>
      <c r="ED248" s="219"/>
      <c r="EE248" s="219"/>
      <c r="EF248" s="219"/>
      <c r="EG248" s="219"/>
      <c r="EH248" s="219"/>
      <c r="EI248" s="219"/>
      <c r="EJ248" s="219"/>
      <c r="EK248" s="219"/>
      <c r="EL248" s="219"/>
      <c r="EM248" s="219"/>
      <c r="EN248" s="219"/>
      <c r="EO248" s="219"/>
      <c r="EP248" s="219"/>
      <c r="EQ248" s="219"/>
      <c r="ER248" s="219"/>
      <c r="ES248" s="219"/>
      <c r="ET248" s="219"/>
      <c r="EU248" s="219"/>
      <c r="EV248" s="219"/>
      <c r="EW248" s="219"/>
      <c r="EX248" s="219"/>
      <c r="EY248" s="219"/>
      <c r="EZ248" s="219"/>
      <c r="FA248" s="219"/>
      <c r="FB248" s="219"/>
      <c r="FC248" s="219"/>
      <c r="FD248" s="219"/>
      <c r="FE248" s="219"/>
      <c r="FF248" s="219"/>
      <c r="FG248" s="219"/>
      <c r="FH248" s="219"/>
      <c r="FI248" s="219"/>
      <c r="FJ248" s="219"/>
      <c r="FK248" s="219"/>
      <c r="FL248" s="219"/>
      <c r="FM248" s="219"/>
      <c r="FN248" s="219"/>
      <c r="FO248" s="219"/>
      <c r="FP248" s="219"/>
      <c r="FQ248" s="219"/>
      <c r="FR248" s="219"/>
      <c r="FS248" s="219"/>
      <c r="FT248" s="219"/>
      <c r="FU248" s="219"/>
      <c r="FV248" s="219"/>
      <c r="FW248" s="219"/>
      <c r="FX248" s="219"/>
      <c r="FY248" s="219"/>
      <c r="FZ248" s="219"/>
      <c r="GA248" s="219"/>
      <c r="GB248" s="219"/>
      <c r="GC248" s="219"/>
      <c r="GD248" s="219"/>
      <c r="GE248" s="219"/>
      <c r="GF248" s="219"/>
      <c r="GG248" s="219"/>
      <c r="GH248" s="219"/>
      <c r="GI248" s="219"/>
      <c r="GJ248" s="219"/>
      <c r="GK248" s="219"/>
      <c r="GL248" s="219"/>
      <c r="GM248" s="219"/>
      <c r="GN248" s="219"/>
      <c r="GO248" s="219"/>
      <c r="GP248" s="219"/>
      <c r="GQ248" s="219"/>
      <c r="GR248" s="219"/>
      <c r="GS248" s="219"/>
      <c r="GT248" s="219"/>
      <c r="GU248" s="219"/>
      <c r="GV248" s="219"/>
      <c r="GW248" s="219"/>
      <c r="GX248" s="219"/>
      <c r="GY248" s="219"/>
      <c r="GZ248" s="219"/>
      <c r="HA248" s="219"/>
      <c r="HB248" s="219"/>
      <c r="HC248" s="219"/>
      <c r="HD248" s="219"/>
      <c r="HE248" s="219"/>
      <c r="HF248" s="219"/>
      <c r="HG248" s="219"/>
      <c r="HH248" s="219"/>
      <c r="HI248" s="219"/>
      <c r="HJ248" s="219"/>
      <c r="HK248" s="219"/>
      <c r="HL248" s="219"/>
      <c r="HM248" s="219"/>
      <c r="HN248" s="219"/>
      <c r="HO248" s="219"/>
      <c r="HP248" s="219"/>
      <c r="HQ248" s="219"/>
      <c r="HR248" s="219"/>
      <c r="HS248" s="219"/>
      <c r="HT248" s="219"/>
      <c r="HU248" s="219"/>
      <c r="HV248" s="219"/>
      <c r="HW248" s="219"/>
      <c r="HX248" s="219"/>
      <c r="HY248" s="219"/>
      <c r="HZ248" s="219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  <c r="IR248" s="4"/>
      <c r="IS248" s="4"/>
      <c r="IT248" s="4"/>
      <c r="IU248" s="4"/>
      <c r="IV248" s="4"/>
      <c r="IW248" s="4"/>
      <c r="IX248" s="4"/>
      <c r="IY248" s="4"/>
      <c r="IZ248" s="4"/>
      <c r="JA248" s="4"/>
      <c r="JB248" s="4"/>
      <c r="JC248" s="4"/>
      <c r="JD248" s="4"/>
      <c r="JE248" s="4"/>
    </row>
    <row r="249" spans="1:265" s="78" customFormat="1">
      <c r="A249" s="76"/>
      <c r="B249" s="76"/>
      <c r="C249" s="76"/>
      <c r="D249" s="76"/>
      <c r="E249" s="76"/>
      <c r="F249" s="76"/>
      <c r="H249" s="79"/>
      <c r="I249" s="66"/>
      <c r="J249" s="80"/>
      <c r="K249" s="82"/>
      <c r="L249" s="82"/>
      <c r="M249" s="66"/>
      <c r="N249" s="82"/>
      <c r="O249" s="82"/>
      <c r="P249" s="104"/>
      <c r="Q249" s="104"/>
      <c r="R249" s="104"/>
      <c r="S249" s="82"/>
      <c r="T249" s="82"/>
      <c r="U249" s="82"/>
      <c r="V249" s="66"/>
      <c r="W249" s="82"/>
      <c r="X249" s="82"/>
      <c r="Y249" s="183"/>
      <c r="Z249" s="82"/>
      <c r="AA249" s="181"/>
      <c r="AB249" s="82"/>
      <c r="AC249" s="82"/>
      <c r="AD249" s="82"/>
      <c r="AE249" s="82"/>
      <c r="AF249" s="82"/>
      <c r="AG249" s="83"/>
      <c r="AH249" s="83"/>
      <c r="AI249" s="219"/>
      <c r="AJ249" s="219"/>
      <c r="AK249" s="219"/>
      <c r="AL249" s="66"/>
      <c r="AM249" s="219"/>
      <c r="AN249" s="219"/>
      <c r="AO249" s="219"/>
      <c r="AP249" s="219"/>
      <c r="AQ249" s="219"/>
      <c r="AR249" s="219"/>
      <c r="AS249" s="219"/>
      <c r="AT249" s="219"/>
      <c r="AU249" s="219"/>
      <c r="AV249" s="219"/>
      <c r="AW249" s="219"/>
      <c r="AX249" s="219"/>
      <c r="AY249" s="219"/>
      <c r="AZ249" s="219"/>
      <c r="BA249" s="219"/>
      <c r="BB249" s="219"/>
      <c r="BC249" s="219"/>
      <c r="BD249" s="219"/>
      <c r="BE249" s="219"/>
      <c r="BF249" s="219"/>
      <c r="BG249" s="219"/>
      <c r="BH249" s="219"/>
      <c r="BI249" s="219"/>
      <c r="BJ249" s="219"/>
      <c r="BK249" s="219"/>
      <c r="BL249" s="219"/>
      <c r="BM249" s="219"/>
      <c r="BN249" s="219"/>
      <c r="BO249" s="219"/>
      <c r="BP249" s="219"/>
      <c r="BQ249" s="219"/>
      <c r="BR249" s="219"/>
      <c r="BS249" s="219"/>
      <c r="BT249" s="219"/>
      <c r="BU249" s="219"/>
      <c r="BV249" s="219"/>
      <c r="BW249" s="219"/>
      <c r="BX249" s="219"/>
      <c r="BY249" s="219"/>
      <c r="BZ249" s="219"/>
      <c r="CA249" s="219"/>
      <c r="CB249" s="219"/>
      <c r="CC249" s="219"/>
      <c r="CD249" s="219"/>
      <c r="CE249" s="219"/>
      <c r="CF249" s="219"/>
      <c r="CG249" s="219"/>
      <c r="CH249" s="219"/>
      <c r="CI249" s="219"/>
      <c r="CJ249" s="219"/>
      <c r="CK249" s="219"/>
      <c r="CL249" s="219"/>
      <c r="CM249" s="219"/>
      <c r="CN249" s="219"/>
      <c r="CO249" s="219"/>
      <c r="CP249" s="219"/>
      <c r="CQ249" s="219"/>
      <c r="CR249" s="219"/>
      <c r="CS249" s="219"/>
      <c r="CT249" s="219"/>
      <c r="CU249" s="219"/>
      <c r="CV249" s="219"/>
      <c r="CW249" s="219"/>
      <c r="CX249" s="219"/>
      <c r="CY249" s="219"/>
      <c r="CZ249" s="219"/>
      <c r="DA249" s="219"/>
      <c r="DB249" s="219"/>
      <c r="DC249" s="219"/>
      <c r="DD249" s="219"/>
      <c r="DE249" s="219"/>
      <c r="DF249" s="219"/>
      <c r="DG249" s="219"/>
      <c r="DH249" s="219"/>
      <c r="DI249" s="219"/>
      <c r="DJ249" s="219"/>
      <c r="DK249" s="219"/>
      <c r="DL249" s="219"/>
      <c r="DM249" s="219"/>
      <c r="DN249" s="219"/>
      <c r="DO249" s="219"/>
      <c r="DP249" s="219"/>
      <c r="DQ249" s="219"/>
      <c r="DR249" s="219"/>
      <c r="DS249" s="219"/>
      <c r="DT249" s="219"/>
      <c r="DU249" s="219"/>
      <c r="DV249" s="219"/>
      <c r="DW249" s="219"/>
      <c r="DX249" s="219"/>
      <c r="DY249" s="219"/>
      <c r="DZ249" s="219"/>
      <c r="EA249" s="219"/>
      <c r="EB249" s="219"/>
      <c r="EC249" s="219"/>
      <c r="ED249" s="219"/>
      <c r="EE249" s="219"/>
      <c r="EF249" s="219"/>
      <c r="EG249" s="219"/>
      <c r="EH249" s="219"/>
      <c r="EI249" s="219"/>
      <c r="EJ249" s="219"/>
      <c r="EK249" s="219"/>
      <c r="EL249" s="219"/>
      <c r="EM249" s="219"/>
      <c r="EN249" s="219"/>
      <c r="EO249" s="219"/>
      <c r="EP249" s="219"/>
      <c r="EQ249" s="219"/>
      <c r="ER249" s="219"/>
      <c r="ES249" s="219"/>
      <c r="ET249" s="219"/>
      <c r="EU249" s="219"/>
      <c r="EV249" s="219"/>
      <c r="EW249" s="219"/>
      <c r="EX249" s="219"/>
      <c r="EY249" s="219"/>
      <c r="EZ249" s="219"/>
      <c r="FA249" s="219"/>
      <c r="FB249" s="219"/>
      <c r="FC249" s="219"/>
      <c r="FD249" s="219"/>
      <c r="FE249" s="219"/>
      <c r="FF249" s="219"/>
      <c r="FG249" s="219"/>
      <c r="FH249" s="219"/>
      <c r="FI249" s="219"/>
      <c r="FJ249" s="219"/>
      <c r="FK249" s="219"/>
      <c r="FL249" s="219"/>
      <c r="FM249" s="219"/>
      <c r="FN249" s="219"/>
      <c r="FO249" s="219"/>
      <c r="FP249" s="219"/>
      <c r="FQ249" s="219"/>
      <c r="FR249" s="219"/>
      <c r="FS249" s="219"/>
      <c r="FT249" s="219"/>
      <c r="FU249" s="219"/>
      <c r="FV249" s="219"/>
      <c r="FW249" s="219"/>
      <c r="FX249" s="219"/>
      <c r="FY249" s="219"/>
      <c r="FZ249" s="219"/>
      <c r="GA249" s="219"/>
      <c r="GB249" s="219"/>
      <c r="GC249" s="219"/>
      <c r="GD249" s="219"/>
      <c r="GE249" s="219"/>
      <c r="GF249" s="219"/>
      <c r="GG249" s="219"/>
      <c r="GH249" s="219"/>
      <c r="GI249" s="219"/>
      <c r="GJ249" s="219"/>
      <c r="GK249" s="219"/>
      <c r="GL249" s="219"/>
      <c r="GM249" s="219"/>
      <c r="GN249" s="219"/>
      <c r="GO249" s="219"/>
      <c r="GP249" s="219"/>
      <c r="GQ249" s="219"/>
      <c r="GR249" s="219"/>
      <c r="GS249" s="219"/>
      <c r="GT249" s="219"/>
      <c r="GU249" s="219"/>
      <c r="GV249" s="219"/>
      <c r="GW249" s="219"/>
      <c r="GX249" s="219"/>
      <c r="GY249" s="219"/>
      <c r="GZ249" s="219"/>
      <c r="HA249" s="219"/>
      <c r="HB249" s="219"/>
      <c r="HC249" s="219"/>
      <c r="HD249" s="219"/>
      <c r="HE249" s="219"/>
      <c r="HF249" s="219"/>
      <c r="HG249" s="219"/>
      <c r="HH249" s="219"/>
      <c r="HI249" s="219"/>
      <c r="HJ249" s="219"/>
      <c r="HK249" s="219"/>
      <c r="HL249" s="219"/>
      <c r="HM249" s="219"/>
      <c r="HN249" s="219"/>
      <c r="HO249" s="219"/>
      <c r="HP249" s="219"/>
      <c r="HQ249" s="219"/>
      <c r="HR249" s="219"/>
      <c r="HS249" s="219"/>
      <c r="HT249" s="219"/>
      <c r="HU249" s="219"/>
      <c r="HV249" s="219"/>
      <c r="HW249" s="219"/>
      <c r="HX249" s="219"/>
      <c r="HY249" s="219"/>
      <c r="HZ249" s="219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  <c r="IR249" s="4"/>
      <c r="IS249" s="4"/>
      <c r="IT249" s="4"/>
      <c r="IU249" s="4"/>
      <c r="IV249" s="4"/>
      <c r="IW249" s="4"/>
      <c r="IX249" s="4"/>
      <c r="IY249" s="4"/>
      <c r="IZ249" s="4"/>
      <c r="JA249" s="4"/>
      <c r="JB249" s="4"/>
      <c r="JC249" s="4"/>
      <c r="JD249" s="4"/>
      <c r="JE249" s="4"/>
    </row>
    <row r="250" spans="1:265" s="78" customFormat="1">
      <c r="A250" s="76"/>
      <c r="B250" s="76"/>
      <c r="C250" s="76"/>
      <c r="D250" s="76"/>
      <c r="E250" s="76"/>
      <c r="F250" s="76"/>
      <c r="H250" s="79"/>
      <c r="I250" s="66"/>
      <c r="J250" s="80"/>
      <c r="K250" s="82"/>
      <c r="L250" s="82"/>
      <c r="M250" s="66"/>
      <c r="N250" s="82"/>
      <c r="O250" s="82"/>
      <c r="P250" s="104"/>
      <c r="Q250" s="104"/>
      <c r="R250" s="104"/>
      <c r="S250" s="82"/>
      <c r="T250" s="82"/>
      <c r="U250" s="82"/>
      <c r="V250" s="66"/>
      <c r="W250" s="82"/>
      <c r="X250" s="82"/>
      <c r="Y250" s="183"/>
      <c r="Z250" s="82"/>
      <c r="AA250" s="181"/>
      <c r="AB250" s="82"/>
      <c r="AC250" s="82"/>
      <c r="AD250" s="82"/>
      <c r="AE250" s="82"/>
      <c r="AF250" s="82"/>
      <c r="AG250" s="83"/>
      <c r="AH250" s="83"/>
      <c r="AI250" s="219"/>
      <c r="AJ250" s="219"/>
      <c r="AK250" s="219"/>
      <c r="AL250" s="66"/>
      <c r="AM250" s="219"/>
      <c r="AN250" s="219"/>
      <c r="AO250" s="219"/>
      <c r="AP250" s="219"/>
      <c r="AQ250" s="219"/>
      <c r="AR250" s="219"/>
      <c r="AS250" s="219"/>
      <c r="AT250" s="219"/>
      <c r="AU250" s="219"/>
      <c r="AV250" s="219"/>
      <c r="AW250" s="219"/>
      <c r="AX250" s="219"/>
      <c r="AY250" s="219"/>
      <c r="AZ250" s="219"/>
      <c r="BA250" s="219"/>
      <c r="BB250" s="219"/>
      <c r="BC250" s="219"/>
      <c r="BD250" s="219"/>
      <c r="BE250" s="219"/>
      <c r="BF250" s="219"/>
      <c r="BG250" s="219"/>
      <c r="BH250" s="219"/>
      <c r="BI250" s="219"/>
      <c r="BJ250" s="219"/>
      <c r="BK250" s="219"/>
      <c r="BL250" s="219"/>
      <c r="BM250" s="219"/>
      <c r="BN250" s="219"/>
      <c r="BO250" s="219"/>
      <c r="BP250" s="219"/>
      <c r="BQ250" s="219"/>
      <c r="BR250" s="219"/>
      <c r="BS250" s="219"/>
      <c r="BT250" s="219"/>
      <c r="BU250" s="219"/>
      <c r="BV250" s="219"/>
      <c r="BW250" s="219"/>
      <c r="BX250" s="219"/>
      <c r="BY250" s="219"/>
      <c r="BZ250" s="219"/>
      <c r="CA250" s="219"/>
      <c r="CB250" s="219"/>
      <c r="CC250" s="219"/>
      <c r="CD250" s="219"/>
      <c r="CE250" s="219"/>
      <c r="CF250" s="219"/>
      <c r="CG250" s="219"/>
      <c r="CH250" s="219"/>
      <c r="CI250" s="219"/>
      <c r="CJ250" s="219"/>
      <c r="CK250" s="219"/>
      <c r="CL250" s="219"/>
      <c r="CM250" s="219"/>
      <c r="CN250" s="219"/>
      <c r="CO250" s="219"/>
      <c r="CP250" s="219"/>
      <c r="CQ250" s="219"/>
      <c r="CR250" s="219"/>
      <c r="CS250" s="219"/>
      <c r="CT250" s="219"/>
      <c r="CU250" s="219"/>
      <c r="CV250" s="219"/>
      <c r="CW250" s="219"/>
      <c r="CX250" s="219"/>
      <c r="CY250" s="219"/>
      <c r="CZ250" s="219"/>
      <c r="DA250" s="219"/>
      <c r="DB250" s="219"/>
      <c r="DC250" s="219"/>
      <c r="DD250" s="219"/>
      <c r="DE250" s="219"/>
      <c r="DF250" s="219"/>
      <c r="DG250" s="219"/>
      <c r="DH250" s="219"/>
      <c r="DI250" s="219"/>
      <c r="DJ250" s="219"/>
      <c r="DK250" s="219"/>
      <c r="DL250" s="219"/>
      <c r="DM250" s="219"/>
      <c r="DN250" s="219"/>
      <c r="DO250" s="219"/>
      <c r="DP250" s="219"/>
      <c r="DQ250" s="219"/>
      <c r="DR250" s="219"/>
      <c r="DS250" s="219"/>
      <c r="DT250" s="219"/>
      <c r="DU250" s="219"/>
      <c r="DV250" s="219"/>
      <c r="DW250" s="219"/>
      <c r="DX250" s="219"/>
      <c r="DY250" s="219"/>
      <c r="DZ250" s="219"/>
      <c r="EA250" s="219"/>
      <c r="EB250" s="219"/>
      <c r="EC250" s="219"/>
      <c r="ED250" s="219"/>
      <c r="EE250" s="219"/>
      <c r="EF250" s="219"/>
      <c r="EG250" s="219"/>
      <c r="EH250" s="219"/>
      <c r="EI250" s="219"/>
      <c r="EJ250" s="219"/>
      <c r="EK250" s="219"/>
      <c r="EL250" s="219"/>
      <c r="EM250" s="219"/>
      <c r="EN250" s="219"/>
      <c r="EO250" s="219"/>
      <c r="EP250" s="219"/>
      <c r="EQ250" s="219"/>
      <c r="ER250" s="219"/>
      <c r="ES250" s="219"/>
      <c r="ET250" s="219"/>
      <c r="EU250" s="219"/>
      <c r="EV250" s="219"/>
      <c r="EW250" s="219"/>
      <c r="EX250" s="219"/>
      <c r="EY250" s="219"/>
      <c r="EZ250" s="219"/>
      <c r="FA250" s="219"/>
      <c r="FB250" s="219"/>
      <c r="FC250" s="219"/>
      <c r="FD250" s="219"/>
      <c r="FE250" s="219"/>
      <c r="FF250" s="219"/>
      <c r="FG250" s="219"/>
      <c r="FH250" s="219"/>
      <c r="FI250" s="219"/>
      <c r="FJ250" s="219"/>
      <c r="FK250" s="219"/>
      <c r="FL250" s="219"/>
      <c r="FM250" s="219"/>
      <c r="FN250" s="219"/>
      <c r="FO250" s="219"/>
      <c r="FP250" s="219"/>
      <c r="FQ250" s="219"/>
      <c r="FR250" s="219"/>
      <c r="FS250" s="219"/>
      <c r="FT250" s="219"/>
      <c r="FU250" s="219"/>
      <c r="FV250" s="219"/>
      <c r="FW250" s="219"/>
      <c r="FX250" s="219"/>
      <c r="FY250" s="219"/>
      <c r="FZ250" s="219"/>
      <c r="GA250" s="219"/>
      <c r="GB250" s="219"/>
      <c r="GC250" s="219"/>
      <c r="GD250" s="219"/>
      <c r="GE250" s="219"/>
      <c r="GF250" s="219"/>
      <c r="GG250" s="219"/>
      <c r="GH250" s="219"/>
      <c r="GI250" s="219"/>
      <c r="GJ250" s="219"/>
      <c r="GK250" s="219"/>
      <c r="GL250" s="219"/>
      <c r="GM250" s="219"/>
      <c r="GN250" s="219"/>
      <c r="GO250" s="219"/>
      <c r="GP250" s="219"/>
      <c r="GQ250" s="219"/>
      <c r="GR250" s="219"/>
      <c r="GS250" s="219"/>
      <c r="GT250" s="219"/>
      <c r="GU250" s="219"/>
      <c r="GV250" s="219"/>
      <c r="GW250" s="219"/>
      <c r="GX250" s="219"/>
      <c r="GY250" s="219"/>
      <c r="GZ250" s="219"/>
      <c r="HA250" s="219"/>
      <c r="HB250" s="219"/>
      <c r="HC250" s="219"/>
      <c r="HD250" s="219"/>
      <c r="HE250" s="219"/>
      <c r="HF250" s="219"/>
      <c r="HG250" s="219"/>
      <c r="HH250" s="219"/>
      <c r="HI250" s="219"/>
      <c r="HJ250" s="219"/>
      <c r="HK250" s="219"/>
      <c r="HL250" s="219"/>
      <c r="HM250" s="219"/>
      <c r="HN250" s="219"/>
      <c r="HO250" s="219"/>
      <c r="HP250" s="219"/>
      <c r="HQ250" s="219"/>
      <c r="HR250" s="219"/>
      <c r="HS250" s="219"/>
      <c r="HT250" s="219"/>
      <c r="HU250" s="219"/>
      <c r="HV250" s="219"/>
      <c r="HW250" s="219"/>
      <c r="HX250" s="219"/>
      <c r="HY250" s="219"/>
      <c r="HZ250" s="219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  <c r="IR250" s="4"/>
      <c r="IS250" s="4"/>
      <c r="IT250" s="4"/>
      <c r="IU250" s="4"/>
      <c r="IV250" s="4"/>
      <c r="IW250" s="4"/>
      <c r="IX250" s="4"/>
      <c r="IY250" s="4"/>
      <c r="IZ250" s="4"/>
      <c r="JA250" s="4"/>
      <c r="JB250" s="4"/>
      <c r="JC250" s="4"/>
      <c r="JD250" s="4"/>
      <c r="JE250" s="4"/>
    </row>
    <row r="251" spans="1:265" s="78" customFormat="1">
      <c r="A251" s="76"/>
      <c r="B251" s="76"/>
      <c r="C251" s="76"/>
      <c r="D251" s="76"/>
      <c r="E251" s="76"/>
      <c r="F251" s="76"/>
      <c r="H251" s="79"/>
      <c r="I251" s="66"/>
      <c r="J251" s="80"/>
      <c r="K251" s="82"/>
      <c r="L251" s="82"/>
      <c r="M251" s="66"/>
      <c r="N251" s="82"/>
      <c r="O251" s="82"/>
      <c r="P251" s="104"/>
      <c r="Q251" s="104"/>
      <c r="R251" s="104"/>
      <c r="S251" s="82"/>
      <c r="T251" s="82"/>
      <c r="U251" s="82"/>
      <c r="V251" s="66"/>
      <c r="W251" s="82"/>
      <c r="X251" s="82"/>
      <c r="Y251" s="183"/>
      <c r="Z251" s="82"/>
      <c r="AA251" s="181"/>
      <c r="AB251" s="82"/>
      <c r="AC251" s="82"/>
      <c r="AD251" s="82"/>
      <c r="AE251" s="82"/>
      <c r="AF251" s="82"/>
      <c r="AG251" s="83"/>
      <c r="AH251" s="83"/>
      <c r="AI251" s="219"/>
      <c r="AJ251" s="219"/>
      <c r="AK251" s="219"/>
      <c r="AL251" s="66"/>
      <c r="AM251" s="219"/>
      <c r="AN251" s="219"/>
      <c r="AO251" s="219"/>
      <c r="AP251" s="219"/>
      <c r="AQ251" s="219"/>
      <c r="AR251" s="219"/>
      <c r="AS251" s="219"/>
      <c r="AT251" s="219"/>
      <c r="AU251" s="219"/>
      <c r="AV251" s="219"/>
      <c r="AW251" s="219"/>
      <c r="AX251" s="219"/>
      <c r="AY251" s="219"/>
      <c r="AZ251" s="219"/>
      <c r="BA251" s="219"/>
      <c r="BB251" s="219"/>
      <c r="BC251" s="219"/>
      <c r="BD251" s="219"/>
      <c r="BE251" s="219"/>
      <c r="BF251" s="219"/>
      <c r="BG251" s="219"/>
      <c r="BH251" s="219"/>
      <c r="BI251" s="219"/>
      <c r="BJ251" s="219"/>
      <c r="BK251" s="219"/>
      <c r="BL251" s="219"/>
      <c r="BM251" s="219"/>
      <c r="BN251" s="219"/>
      <c r="BO251" s="219"/>
      <c r="BP251" s="219"/>
      <c r="BQ251" s="219"/>
      <c r="BR251" s="219"/>
      <c r="BS251" s="219"/>
      <c r="BT251" s="219"/>
      <c r="BU251" s="219"/>
      <c r="BV251" s="219"/>
      <c r="BW251" s="219"/>
      <c r="BX251" s="219"/>
      <c r="BY251" s="219"/>
      <c r="BZ251" s="219"/>
      <c r="CA251" s="219"/>
      <c r="CB251" s="219"/>
      <c r="CC251" s="219"/>
      <c r="CD251" s="219"/>
      <c r="CE251" s="219"/>
      <c r="CF251" s="219"/>
      <c r="CG251" s="219"/>
      <c r="CH251" s="219"/>
      <c r="CI251" s="219"/>
      <c r="CJ251" s="219"/>
      <c r="CK251" s="219"/>
      <c r="CL251" s="219"/>
      <c r="CM251" s="219"/>
      <c r="CN251" s="219"/>
      <c r="CO251" s="219"/>
      <c r="CP251" s="219"/>
      <c r="CQ251" s="219"/>
      <c r="CR251" s="219"/>
      <c r="CS251" s="219"/>
      <c r="CT251" s="219"/>
      <c r="CU251" s="219"/>
      <c r="CV251" s="219"/>
      <c r="CW251" s="219"/>
      <c r="CX251" s="219"/>
      <c r="CY251" s="219"/>
      <c r="CZ251" s="219"/>
      <c r="DA251" s="219"/>
      <c r="DB251" s="219"/>
      <c r="DC251" s="219"/>
      <c r="DD251" s="219"/>
      <c r="DE251" s="219"/>
      <c r="DF251" s="219"/>
      <c r="DG251" s="219"/>
      <c r="DH251" s="219"/>
      <c r="DI251" s="219"/>
      <c r="DJ251" s="219"/>
      <c r="DK251" s="219"/>
      <c r="DL251" s="219"/>
      <c r="DM251" s="219"/>
      <c r="DN251" s="219"/>
      <c r="DO251" s="219"/>
      <c r="DP251" s="219"/>
      <c r="DQ251" s="219"/>
      <c r="DR251" s="219"/>
      <c r="DS251" s="219"/>
      <c r="DT251" s="219"/>
      <c r="DU251" s="219"/>
      <c r="DV251" s="219"/>
      <c r="DW251" s="219"/>
      <c r="DX251" s="219"/>
      <c r="DY251" s="219"/>
      <c r="DZ251" s="219"/>
      <c r="EA251" s="219"/>
      <c r="EB251" s="219"/>
      <c r="EC251" s="219"/>
      <c r="ED251" s="219"/>
      <c r="EE251" s="219"/>
      <c r="EF251" s="219"/>
      <c r="EG251" s="219"/>
      <c r="EH251" s="219"/>
      <c r="EI251" s="219"/>
      <c r="EJ251" s="219"/>
      <c r="EK251" s="219"/>
      <c r="EL251" s="219"/>
      <c r="EM251" s="219"/>
      <c r="EN251" s="219"/>
      <c r="EO251" s="219"/>
      <c r="EP251" s="219"/>
      <c r="EQ251" s="219"/>
      <c r="ER251" s="219"/>
      <c r="ES251" s="219"/>
      <c r="ET251" s="219"/>
      <c r="EU251" s="219"/>
      <c r="EV251" s="219"/>
      <c r="EW251" s="219"/>
      <c r="EX251" s="219"/>
      <c r="EY251" s="219"/>
      <c r="EZ251" s="219"/>
      <c r="FA251" s="219"/>
      <c r="FB251" s="219"/>
      <c r="FC251" s="219"/>
      <c r="FD251" s="219"/>
      <c r="FE251" s="219"/>
      <c r="FF251" s="219"/>
      <c r="FG251" s="219"/>
      <c r="FH251" s="219"/>
      <c r="FI251" s="219"/>
      <c r="FJ251" s="219"/>
      <c r="FK251" s="219"/>
      <c r="FL251" s="219"/>
      <c r="FM251" s="219"/>
      <c r="FN251" s="219"/>
      <c r="FO251" s="219"/>
      <c r="FP251" s="219"/>
      <c r="FQ251" s="219"/>
      <c r="FR251" s="219"/>
      <c r="FS251" s="219"/>
      <c r="FT251" s="219"/>
      <c r="FU251" s="219"/>
      <c r="FV251" s="219"/>
      <c r="FW251" s="219"/>
      <c r="FX251" s="219"/>
      <c r="FY251" s="219"/>
      <c r="FZ251" s="219"/>
      <c r="GA251" s="219"/>
      <c r="GB251" s="219"/>
      <c r="GC251" s="219"/>
      <c r="GD251" s="219"/>
      <c r="GE251" s="219"/>
      <c r="GF251" s="219"/>
      <c r="GG251" s="219"/>
      <c r="GH251" s="219"/>
      <c r="GI251" s="219"/>
      <c r="GJ251" s="219"/>
      <c r="GK251" s="219"/>
      <c r="GL251" s="219"/>
      <c r="GM251" s="219"/>
      <c r="GN251" s="219"/>
      <c r="GO251" s="219"/>
      <c r="GP251" s="219"/>
      <c r="GQ251" s="219"/>
      <c r="GR251" s="219"/>
      <c r="GS251" s="219"/>
      <c r="GT251" s="219"/>
      <c r="GU251" s="219"/>
      <c r="GV251" s="219"/>
      <c r="GW251" s="219"/>
      <c r="GX251" s="219"/>
      <c r="GY251" s="219"/>
      <c r="GZ251" s="219"/>
      <c r="HA251" s="219"/>
      <c r="HB251" s="219"/>
      <c r="HC251" s="219"/>
      <c r="HD251" s="219"/>
      <c r="HE251" s="219"/>
      <c r="HF251" s="219"/>
      <c r="HG251" s="219"/>
      <c r="HH251" s="219"/>
      <c r="HI251" s="219"/>
      <c r="HJ251" s="219"/>
      <c r="HK251" s="219"/>
      <c r="HL251" s="219"/>
      <c r="HM251" s="219"/>
      <c r="HN251" s="219"/>
      <c r="HO251" s="219"/>
      <c r="HP251" s="219"/>
      <c r="HQ251" s="219"/>
      <c r="HR251" s="219"/>
      <c r="HS251" s="219"/>
      <c r="HT251" s="219"/>
      <c r="HU251" s="219"/>
      <c r="HV251" s="219"/>
      <c r="HW251" s="219"/>
      <c r="HX251" s="219"/>
      <c r="HY251" s="219"/>
      <c r="HZ251" s="219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  <c r="IR251" s="4"/>
      <c r="IS251" s="4"/>
      <c r="IT251" s="4"/>
      <c r="IU251" s="4"/>
      <c r="IV251" s="4"/>
      <c r="IW251" s="4"/>
      <c r="IX251" s="4"/>
      <c r="IY251" s="4"/>
      <c r="IZ251" s="4"/>
      <c r="JA251" s="4"/>
      <c r="JB251" s="4"/>
      <c r="JC251" s="4"/>
      <c r="JD251" s="4"/>
      <c r="JE251" s="4"/>
    </row>
    <row r="252" spans="1:265" s="78" customFormat="1">
      <c r="A252" s="76"/>
      <c r="B252" s="76"/>
      <c r="C252" s="76"/>
      <c r="D252" s="76"/>
      <c r="E252" s="76"/>
      <c r="F252" s="76"/>
      <c r="H252" s="79"/>
      <c r="I252" s="66"/>
      <c r="J252" s="80"/>
      <c r="K252" s="82"/>
      <c r="L252" s="82"/>
      <c r="M252" s="66"/>
      <c r="N252" s="82"/>
      <c r="O252" s="82"/>
      <c r="P252" s="104"/>
      <c r="Q252" s="104"/>
      <c r="R252" s="104"/>
      <c r="S252" s="82"/>
      <c r="T252" s="82"/>
      <c r="U252" s="82"/>
      <c r="V252" s="66"/>
      <c r="W252" s="82"/>
      <c r="X252" s="82"/>
      <c r="Y252" s="183"/>
      <c r="Z252" s="82"/>
      <c r="AA252" s="181"/>
      <c r="AB252" s="82"/>
      <c r="AC252" s="82"/>
      <c r="AD252" s="82"/>
      <c r="AE252" s="82"/>
      <c r="AF252" s="82"/>
      <c r="AG252" s="83"/>
      <c r="AH252" s="83"/>
      <c r="AI252" s="219"/>
      <c r="AJ252" s="219"/>
      <c r="AK252" s="219"/>
      <c r="AL252" s="66"/>
      <c r="AM252" s="219"/>
      <c r="AN252" s="219"/>
      <c r="AO252" s="219"/>
      <c r="AP252" s="219"/>
      <c r="AQ252" s="219"/>
      <c r="AR252" s="219"/>
      <c r="AS252" s="219"/>
      <c r="AT252" s="219"/>
      <c r="AU252" s="219"/>
      <c r="AV252" s="219"/>
      <c r="AW252" s="219"/>
      <c r="AX252" s="219"/>
      <c r="AY252" s="219"/>
      <c r="AZ252" s="219"/>
      <c r="BA252" s="219"/>
      <c r="BB252" s="219"/>
      <c r="BC252" s="219"/>
      <c r="BD252" s="219"/>
      <c r="BE252" s="219"/>
      <c r="BF252" s="219"/>
      <c r="BG252" s="219"/>
      <c r="BH252" s="219"/>
      <c r="BI252" s="219"/>
      <c r="BJ252" s="219"/>
      <c r="BK252" s="219"/>
      <c r="BL252" s="219"/>
      <c r="BM252" s="219"/>
      <c r="BN252" s="219"/>
      <c r="BO252" s="219"/>
      <c r="BP252" s="219"/>
      <c r="BQ252" s="219"/>
      <c r="BR252" s="219"/>
      <c r="BS252" s="219"/>
      <c r="BT252" s="219"/>
      <c r="BU252" s="219"/>
      <c r="BV252" s="219"/>
      <c r="BW252" s="219"/>
      <c r="BX252" s="219"/>
      <c r="BY252" s="219"/>
      <c r="BZ252" s="219"/>
      <c r="CA252" s="219"/>
      <c r="CB252" s="219"/>
      <c r="CC252" s="219"/>
      <c r="CD252" s="219"/>
      <c r="CE252" s="219"/>
      <c r="CF252" s="219"/>
      <c r="CG252" s="219"/>
      <c r="CH252" s="219"/>
      <c r="CI252" s="219"/>
      <c r="CJ252" s="219"/>
      <c r="CK252" s="219"/>
      <c r="CL252" s="219"/>
      <c r="CM252" s="219"/>
      <c r="CN252" s="219"/>
      <c r="CO252" s="219"/>
      <c r="CP252" s="219"/>
      <c r="CQ252" s="219"/>
      <c r="CR252" s="219"/>
      <c r="CS252" s="219"/>
      <c r="CT252" s="219"/>
      <c r="CU252" s="219"/>
      <c r="CV252" s="219"/>
      <c r="CW252" s="219"/>
      <c r="CX252" s="219"/>
      <c r="CY252" s="219"/>
      <c r="CZ252" s="219"/>
      <c r="DA252" s="219"/>
      <c r="DB252" s="219"/>
      <c r="DC252" s="219"/>
      <c r="DD252" s="219"/>
      <c r="DE252" s="219"/>
      <c r="DF252" s="219"/>
      <c r="DG252" s="219"/>
      <c r="DH252" s="219"/>
      <c r="DI252" s="219"/>
      <c r="DJ252" s="219"/>
      <c r="DK252" s="219"/>
      <c r="DL252" s="219"/>
      <c r="DM252" s="219"/>
      <c r="DN252" s="219"/>
      <c r="DO252" s="219"/>
      <c r="DP252" s="219"/>
      <c r="DQ252" s="219"/>
      <c r="DR252" s="219"/>
      <c r="DS252" s="219"/>
      <c r="DT252" s="219"/>
      <c r="DU252" s="219"/>
      <c r="DV252" s="219"/>
      <c r="DW252" s="219"/>
      <c r="DX252" s="219"/>
      <c r="DY252" s="219"/>
      <c r="DZ252" s="219"/>
      <c r="EA252" s="219"/>
      <c r="EB252" s="219"/>
      <c r="EC252" s="219"/>
      <c r="ED252" s="219"/>
      <c r="EE252" s="219"/>
      <c r="EF252" s="219"/>
      <c r="EG252" s="219"/>
      <c r="EH252" s="219"/>
      <c r="EI252" s="219"/>
      <c r="EJ252" s="219"/>
      <c r="EK252" s="219"/>
      <c r="EL252" s="219"/>
      <c r="EM252" s="219"/>
      <c r="EN252" s="219"/>
      <c r="EO252" s="219"/>
      <c r="EP252" s="219"/>
      <c r="EQ252" s="219"/>
      <c r="ER252" s="219"/>
      <c r="ES252" s="219"/>
      <c r="ET252" s="219"/>
      <c r="EU252" s="219"/>
      <c r="EV252" s="219"/>
      <c r="EW252" s="219"/>
      <c r="EX252" s="219"/>
      <c r="EY252" s="219"/>
      <c r="EZ252" s="219"/>
      <c r="FA252" s="219"/>
      <c r="FB252" s="219"/>
      <c r="FC252" s="219"/>
      <c r="FD252" s="219"/>
      <c r="FE252" s="219"/>
      <c r="FF252" s="219"/>
      <c r="FG252" s="219"/>
      <c r="FH252" s="219"/>
      <c r="FI252" s="219"/>
      <c r="FJ252" s="219"/>
      <c r="FK252" s="219"/>
      <c r="FL252" s="219"/>
      <c r="FM252" s="219"/>
      <c r="FN252" s="219"/>
      <c r="FO252" s="219"/>
      <c r="FP252" s="219"/>
      <c r="FQ252" s="219"/>
      <c r="FR252" s="219"/>
      <c r="FS252" s="219"/>
      <c r="FT252" s="219"/>
      <c r="FU252" s="219"/>
      <c r="FV252" s="219"/>
      <c r="FW252" s="219"/>
      <c r="FX252" s="219"/>
      <c r="FY252" s="219"/>
      <c r="FZ252" s="219"/>
      <c r="GA252" s="219"/>
      <c r="GB252" s="219"/>
      <c r="GC252" s="219"/>
      <c r="GD252" s="219"/>
      <c r="GE252" s="219"/>
      <c r="GF252" s="219"/>
      <c r="GG252" s="219"/>
      <c r="GH252" s="219"/>
      <c r="GI252" s="219"/>
      <c r="GJ252" s="219"/>
      <c r="GK252" s="219"/>
      <c r="GL252" s="219"/>
      <c r="GM252" s="219"/>
      <c r="GN252" s="219"/>
      <c r="GO252" s="219"/>
      <c r="GP252" s="219"/>
      <c r="GQ252" s="219"/>
      <c r="GR252" s="219"/>
      <c r="GS252" s="219"/>
      <c r="GT252" s="219"/>
      <c r="GU252" s="219"/>
      <c r="GV252" s="219"/>
      <c r="GW252" s="219"/>
      <c r="GX252" s="219"/>
      <c r="GY252" s="219"/>
      <c r="GZ252" s="219"/>
      <c r="HA252" s="219"/>
      <c r="HB252" s="219"/>
      <c r="HC252" s="219"/>
      <c r="HD252" s="219"/>
      <c r="HE252" s="219"/>
      <c r="HF252" s="219"/>
      <c r="HG252" s="219"/>
      <c r="HH252" s="219"/>
      <c r="HI252" s="219"/>
      <c r="HJ252" s="219"/>
      <c r="HK252" s="219"/>
      <c r="HL252" s="219"/>
      <c r="HM252" s="219"/>
      <c r="HN252" s="219"/>
      <c r="HO252" s="219"/>
      <c r="HP252" s="219"/>
      <c r="HQ252" s="219"/>
      <c r="HR252" s="219"/>
      <c r="HS252" s="219"/>
      <c r="HT252" s="219"/>
      <c r="HU252" s="219"/>
      <c r="HV252" s="219"/>
      <c r="HW252" s="219"/>
      <c r="HX252" s="219"/>
      <c r="HY252" s="219"/>
      <c r="HZ252" s="219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  <c r="IR252" s="4"/>
      <c r="IS252" s="4"/>
      <c r="IT252" s="4"/>
      <c r="IU252" s="4"/>
      <c r="IV252" s="4"/>
      <c r="IW252" s="4"/>
      <c r="IX252" s="4"/>
      <c r="IY252" s="4"/>
      <c r="IZ252" s="4"/>
      <c r="JA252" s="4"/>
      <c r="JB252" s="4"/>
      <c r="JC252" s="4"/>
      <c r="JD252" s="4"/>
      <c r="JE252" s="4"/>
    </row>
    <row r="253" spans="1:265" s="78" customFormat="1">
      <c r="A253" s="76"/>
      <c r="B253" s="76"/>
      <c r="C253" s="76"/>
      <c r="D253" s="76"/>
      <c r="E253" s="76"/>
      <c r="F253" s="76"/>
      <c r="H253" s="79"/>
      <c r="I253" s="66"/>
      <c r="J253" s="80"/>
      <c r="K253" s="82"/>
      <c r="L253" s="82"/>
      <c r="M253" s="66"/>
      <c r="N253" s="82"/>
      <c r="O253" s="82"/>
      <c r="P253" s="104"/>
      <c r="Q253" s="104"/>
      <c r="R253" s="104"/>
      <c r="S253" s="82"/>
      <c r="T253" s="82"/>
      <c r="U253" s="82"/>
      <c r="V253" s="66"/>
      <c r="W253" s="82"/>
      <c r="X253" s="82"/>
      <c r="Y253" s="183"/>
      <c r="Z253" s="82"/>
      <c r="AA253" s="181"/>
      <c r="AB253" s="82"/>
      <c r="AC253" s="82"/>
      <c r="AD253" s="82"/>
      <c r="AE253" s="82"/>
      <c r="AF253" s="82"/>
      <c r="AG253" s="83"/>
      <c r="AH253" s="83"/>
      <c r="AI253" s="219"/>
      <c r="AJ253" s="219"/>
      <c r="AK253" s="219"/>
      <c r="AL253" s="66"/>
      <c r="AM253" s="219"/>
      <c r="AN253" s="219"/>
      <c r="AO253" s="219"/>
      <c r="AP253" s="219"/>
      <c r="AQ253" s="219"/>
      <c r="AR253" s="219"/>
      <c r="AS253" s="219"/>
      <c r="AT253" s="219"/>
      <c r="AU253" s="219"/>
      <c r="AV253" s="219"/>
      <c r="AW253" s="219"/>
      <c r="AX253" s="219"/>
      <c r="AY253" s="219"/>
      <c r="AZ253" s="219"/>
      <c r="BA253" s="219"/>
      <c r="BB253" s="219"/>
      <c r="BC253" s="219"/>
      <c r="BD253" s="219"/>
      <c r="BE253" s="219"/>
      <c r="BF253" s="219"/>
      <c r="BG253" s="219"/>
      <c r="BH253" s="219"/>
      <c r="BI253" s="219"/>
      <c r="BJ253" s="219"/>
      <c r="BK253" s="219"/>
      <c r="BL253" s="219"/>
      <c r="BM253" s="219"/>
      <c r="BN253" s="219"/>
      <c r="BO253" s="219"/>
      <c r="BP253" s="219"/>
      <c r="BQ253" s="219"/>
      <c r="BR253" s="219"/>
      <c r="BS253" s="219"/>
      <c r="BT253" s="219"/>
      <c r="BU253" s="219"/>
      <c r="BV253" s="219"/>
      <c r="BW253" s="219"/>
      <c r="BX253" s="219"/>
      <c r="BY253" s="219"/>
      <c r="BZ253" s="219"/>
      <c r="CA253" s="219"/>
      <c r="CB253" s="219"/>
      <c r="CC253" s="219"/>
      <c r="CD253" s="219"/>
      <c r="CE253" s="219"/>
      <c r="CF253" s="219"/>
      <c r="CG253" s="219"/>
      <c r="CH253" s="219"/>
      <c r="CI253" s="219"/>
      <c r="CJ253" s="219"/>
      <c r="CK253" s="219"/>
      <c r="CL253" s="219"/>
      <c r="CM253" s="219"/>
      <c r="CN253" s="219"/>
      <c r="CO253" s="219"/>
      <c r="CP253" s="219"/>
      <c r="CQ253" s="219"/>
      <c r="CR253" s="219"/>
      <c r="CS253" s="219"/>
      <c r="CT253" s="219"/>
      <c r="CU253" s="219"/>
      <c r="CV253" s="219"/>
      <c r="CW253" s="219"/>
      <c r="CX253" s="219"/>
      <c r="CY253" s="219"/>
      <c r="CZ253" s="219"/>
      <c r="DA253" s="219"/>
      <c r="DB253" s="219"/>
      <c r="DC253" s="219"/>
      <c r="DD253" s="219"/>
      <c r="DE253" s="219"/>
      <c r="DF253" s="219"/>
      <c r="DG253" s="219"/>
      <c r="DH253" s="219"/>
      <c r="DI253" s="219"/>
      <c r="DJ253" s="219"/>
      <c r="DK253" s="219"/>
      <c r="DL253" s="219"/>
      <c r="DM253" s="219"/>
      <c r="DN253" s="219"/>
      <c r="DO253" s="219"/>
      <c r="DP253" s="219"/>
      <c r="DQ253" s="219"/>
      <c r="DR253" s="219"/>
      <c r="DS253" s="219"/>
      <c r="DT253" s="219"/>
      <c r="DU253" s="219"/>
      <c r="DV253" s="219"/>
      <c r="DW253" s="219"/>
      <c r="DX253" s="219"/>
      <c r="DY253" s="219"/>
      <c r="DZ253" s="219"/>
      <c r="EA253" s="219"/>
      <c r="EB253" s="219"/>
      <c r="EC253" s="219"/>
      <c r="ED253" s="219"/>
      <c r="EE253" s="219"/>
      <c r="EF253" s="219"/>
      <c r="EG253" s="219"/>
      <c r="EH253" s="219"/>
      <c r="EI253" s="219"/>
      <c r="EJ253" s="219"/>
      <c r="EK253" s="219"/>
      <c r="EL253" s="219"/>
      <c r="EM253" s="219"/>
      <c r="EN253" s="219"/>
      <c r="EO253" s="219"/>
      <c r="EP253" s="219"/>
      <c r="EQ253" s="219"/>
      <c r="ER253" s="219"/>
      <c r="ES253" s="219"/>
      <c r="ET253" s="219"/>
      <c r="EU253" s="219"/>
      <c r="EV253" s="219"/>
      <c r="EW253" s="219"/>
      <c r="EX253" s="219"/>
      <c r="EY253" s="219"/>
      <c r="EZ253" s="219"/>
      <c r="FA253" s="219"/>
      <c r="FB253" s="219"/>
      <c r="FC253" s="219"/>
      <c r="FD253" s="219"/>
      <c r="FE253" s="219"/>
      <c r="FF253" s="219"/>
      <c r="FG253" s="219"/>
      <c r="FH253" s="219"/>
      <c r="FI253" s="219"/>
      <c r="FJ253" s="219"/>
      <c r="FK253" s="219"/>
      <c r="FL253" s="219"/>
      <c r="FM253" s="219"/>
      <c r="FN253" s="219"/>
      <c r="FO253" s="219"/>
      <c r="FP253" s="219"/>
      <c r="FQ253" s="219"/>
      <c r="FR253" s="219"/>
      <c r="FS253" s="219"/>
      <c r="FT253" s="219"/>
      <c r="FU253" s="219"/>
      <c r="FV253" s="219"/>
      <c r="FW253" s="219"/>
      <c r="FX253" s="219"/>
      <c r="FY253" s="219"/>
      <c r="FZ253" s="219"/>
      <c r="GA253" s="219"/>
      <c r="GB253" s="219"/>
      <c r="GC253" s="219"/>
      <c r="GD253" s="219"/>
      <c r="GE253" s="219"/>
      <c r="GF253" s="219"/>
      <c r="GG253" s="219"/>
      <c r="GH253" s="219"/>
      <c r="GI253" s="219"/>
      <c r="GJ253" s="219"/>
      <c r="GK253" s="219"/>
      <c r="GL253" s="219"/>
      <c r="GM253" s="219"/>
      <c r="GN253" s="219"/>
      <c r="GO253" s="219"/>
      <c r="GP253" s="219"/>
      <c r="GQ253" s="219"/>
      <c r="GR253" s="219"/>
      <c r="GS253" s="219"/>
      <c r="GT253" s="219"/>
      <c r="GU253" s="219"/>
      <c r="GV253" s="219"/>
      <c r="GW253" s="219"/>
      <c r="GX253" s="219"/>
      <c r="GY253" s="219"/>
      <c r="GZ253" s="219"/>
      <c r="HA253" s="219"/>
      <c r="HB253" s="219"/>
      <c r="HC253" s="219"/>
      <c r="HD253" s="219"/>
      <c r="HE253" s="219"/>
      <c r="HF253" s="219"/>
      <c r="HG253" s="219"/>
      <c r="HH253" s="219"/>
      <c r="HI253" s="219"/>
      <c r="HJ253" s="219"/>
      <c r="HK253" s="219"/>
      <c r="HL253" s="219"/>
      <c r="HM253" s="219"/>
      <c r="HN253" s="219"/>
      <c r="HO253" s="219"/>
      <c r="HP253" s="219"/>
      <c r="HQ253" s="219"/>
      <c r="HR253" s="219"/>
      <c r="HS253" s="219"/>
      <c r="HT253" s="219"/>
      <c r="HU253" s="219"/>
      <c r="HV253" s="219"/>
      <c r="HW253" s="219"/>
      <c r="HX253" s="219"/>
      <c r="HY253" s="219"/>
      <c r="HZ253" s="219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  <c r="IR253" s="4"/>
      <c r="IS253" s="4"/>
      <c r="IT253" s="4"/>
      <c r="IU253" s="4"/>
      <c r="IV253" s="4"/>
      <c r="IW253" s="4"/>
      <c r="IX253" s="4"/>
      <c r="IY253" s="4"/>
      <c r="IZ253" s="4"/>
      <c r="JA253" s="4"/>
      <c r="JB253" s="4"/>
      <c r="JC253" s="4"/>
      <c r="JD253" s="4"/>
      <c r="JE253" s="4"/>
    </row>
    <row r="254" spans="1:265" s="78" customFormat="1">
      <c r="A254" s="76"/>
      <c r="B254" s="76"/>
      <c r="C254" s="76"/>
      <c r="D254" s="76"/>
      <c r="E254" s="76"/>
      <c r="F254" s="76"/>
      <c r="H254" s="79"/>
      <c r="I254" s="66"/>
      <c r="J254" s="80"/>
      <c r="K254" s="82"/>
      <c r="L254" s="82"/>
      <c r="M254" s="66"/>
      <c r="N254" s="82"/>
      <c r="O254" s="82"/>
      <c r="P254" s="104"/>
      <c r="Q254" s="104"/>
      <c r="R254" s="104"/>
      <c r="S254" s="82"/>
      <c r="T254" s="82"/>
      <c r="U254" s="82"/>
      <c r="V254" s="66"/>
      <c r="W254" s="82"/>
      <c r="X254" s="82"/>
      <c r="Y254" s="183"/>
      <c r="Z254" s="82"/>
      <c r="AA254" s="181"/>
      <c r="AB254" s="82"/>
      <c r="AC254" s="82"/>
      <c r="AD254" s="82"/>
      <c r="AE254" s="82"/>
      <c r="AF254" s="82"/>
      <c r="AG254" s="83"/>
      <c r="AH254" s="83"/>
      <c r="AI254" s="219"/>
      <c r="AJ254" s="219"/>
      <c r="AK254" s="219"/>
      <c r="AL254" s="66"/>
      <c r="AM254" s="219"/>
      <c r="AN254" s="219"/>
      <c r="AO254" s="219"/>
      <c r="AP254" s="219"/>
      <c r="AQ254" s="219"/>
      <c r="AR254" s="219"/>
      <c r="AS254" s="219"/>
      <c r="AT254" s="219"/>
      <c r="AU254" s="219"/>
      <c r="AV254" s="219"/>
      <c r="AW254" s="219"/>
      <c r="AX254" s="219"/>
      <c r="AY254" s="219"/>
      <c r="AZ254" s="219"/>
      <c r="BA254" s="219"/>
      <c r="BB254" s="219"/>
      <c r="BC254" s="219"/>
      <c r="BD254" s="219"/>
      <c r="BE254" s="219"/>
      <c r="BF254" s="219"/>
      <c r="BG254" s="219"/>
      <c r="BH254" s="219"/>
      <c r="BI254" s="219"/>
      <c r="BJ254" s="219"/>
      <c r="BK254" s="219"/>
      <c r="BL254" s="219"/>
      <c r="BM254" s="219"/>
      <c r="BN254" s="219"/>
      <c r="BO254" s="219"/>
      <c r="BP254" s="219"/>
      <c r="BQ254" s="219"/>
      <c r="BR254" s="219"/>
      <c r="BS254" s="219"/>
      <c r="BT254" s="219"/>
      <c r="BU254" s="219"/>
      <c r="BV254" s="219"/>
      <c r="BW254" s="219"/>
      <c r="BX254" s="219"/>
      <c r="BY254" s="219"/>
      <c r="BZ254" s="219"/>
      <c r="CA254" s="219"/>
      <c r="CB254" s="219"/>
      <c r="CC254" s="219"/>
      <c r="CD254" s="219"/>
      <c r="CE254" s="219"/>
      <c r="CF254" s="219"/>
      <c r="CG254" s="219"/>
      <c r="CH254" s="219"/>
      <c r="CI254" s="219"/>
      <c r="CJ254" s="219"/>
      <c r="CK254" s="219"/>
      <c r="CL254" s="219"/>
      <c r="CM254" s="219"/>
      <c r="CN254" s="219"/>
      <c r="CO254" s="219"/>
      <c r="CP254" s="219"/>
      <c r="CQ254" s="219"/>
      <c r="CR254" s="219"/>
      <c r="CS254" s="219"/>
      <c r="CT254" s="219"/>
      <c r="CU254" s="219"/>
      <c r="CV254" s="219"/>
      <c r="CW254" s="219"/>
      <c r="CX254" s="219"/>
      <c r="CY254" s="219"/>
      <c r="CZ254" s="219"/>
      <c r="DA254" s="219"/>
      <c r="DB254" s="219"/>
      <c r="DC254" s="219"/>
      <c r="DD254" s="219"/>
      <c r="DE254" s="219"/>
      <c r="DF254" s="219"/>
      <c r="DG254" s="219"/>
      <c r="DH254" s="219"/>
      <c r="DI254" s="219"/>
      <c r="DJ254" s="219"/>
      <c r="DK254" s="219"/>
      <c r="DL254" s="219"/>
      <c r="DM254" s="219"/>
      <c r="DN254" s="219"/>
      <c r="DO254" s="219"/>
      <c r="DP254" s="219"/>
      <c r="DQ254" s="219"/>
      <c r="DR254" s="219"/>
      <c r="DS254" s="219"/>
      <c r="DT254" s="219"/>
      <c r="DU254" s="219"/>
      <c r="DV254" s="219"/>
      <c r="DW254" s="219"/>
      <c r="DX254" s="219"/>
      <c r="DY254" s="219"/>
      <c r="DZ254" s="219"/>
      <c r="EA254" s="219"/>
      <c r="EB254" s="219"/>
      <c r="EC254" s="219"/>
      <c r="ED254" s="219"/>
      <c r="EE254" s="219"/>
      <c r="EF254" s="219"/>
      <c r="EG254" s="219"/>
      <c r="EH254" s="219"/>
      <c r="EI254" s="219"/>
      <c r="EJ254" s="219"/>
      <c r="EK254" s="219"/>
      <c r="EL254" s="219"/>
      <c r="EM254" s="219"/>
      <c r="EN254" s="219"/>
      <c r="EO254" s="219"/>
      <c r="EP254" s="219"/>
      <c r="EQ254" s="219"/>
      <c r="ER254" s="219"/>
      <c r="ES254" s="219"/>
      <c r="ET254" s="219"/>
      <c r="EU254" s="219"/>
      <c r="EV254" s="219"/>
      <c r="EW254" s="219"/>
      <c r="EX254" s="219"/>
      <c r="EY254" s="219"/>
      <c r="EZ254" s="219"/>
      <c r="FA254" s="219"/>
      <c r="FB254" s="219"/>
      <c r="FC254" s="219"/>
      <c r="FD254" s="219"/>
      <c r="FE254" s="219"/>
      <c r="FF254" s="219"/>
      <c r="FG254" s="219"/>
      <c r="FH254" s="219"/>
      <c r="FI254" s="219"/>
      <c r="FJ254" s="219"/>
      <c r="FK254" s="219"/>
      <c r="FL254" s="219"/>
      <c r="FM254" s="219"/>
      <c r="FN254" s="219"/>
      <c r="FO254" s="219"/>
      <c r="FP254" s="219"/>
      <c r="FQ254" s="219"/>
      <c r="FR254" s="219"/>
      <c r="FS254" s="219"/>
      <c r="FT254" s="219"/>
      <c r="FU254" s="219"/>
      <c r="FV254" s="219"/>
      <c r="FW254" s="219"/>
      <c r="FX254" s="219"/>
      <c r="FY254" s="219"/>
      <c r="FZ254" s="219"/>
      <c r="GA254" s="219"/>
      <c r="GB254" s="219"/>
      <c r="GC254" s="219"/>
      <c r="GD254" s="219"/>
      <c r="GE254" s="219"/>
      <c r="GF254" s="219"/>
      <c r="GG254" s="219"/>
      <c r="GH254" s="219"/>
      <c r="GI254" s="219"/>
      <c r="GJ254" s="219"/>
      <c r="GK254" s="219"/>
      <c r="GL254" s="219"/>
      <c r="GM254" s="219"/>
      <c r="GN254" s="219"/>
      <c r="GO254" s="219"/>
      <c r="GP254" s="219"/>
      <c r="GQ254" s="219"/>
      <c r="GR254" s="219"/>
      <c r="GS254" s="219"/>
      <c r="GT254" s="219"/>
      <c r="GU254" s="219"/>
      <c r="GV254" s="219"/>
      <c r="GW254" s="219"/>
      <c r="GX254" s="219"/>
      <c r="GY254" s="219"/>
      <c r="GZ254" s="219"/>
      <c r="HA254" s="219"/>
      <c r="HB254" s="219"/>
      <c r="HC254" s="219"/>
      <c r="HD254" s="219"/>
      <c r="HE254" s="219"/>
      <c r="HF254" s="219"/>
      <c r="HG254" s="219"/>
      <c r="HH254" s="219"/>
      <c r="HI254" s="219"/>
      <c r="HJ254" s="219"/>
      <c r="HK254" s="219"/>
      <c r="HL254" s="219"/>
      <c r="HM254" s="219"/>
      <c r="HN254" s="219"/>
      <c r="HO254" s="219"/>
      <c r="HP254" s="219"/>
      <c r="HQ254" s="219"/>
      <c r="HR254" s="219"/>
      <c r="HS254" s="219"/>
      <c r="HT254" s="219"/>
      <c r="HU254" s="219"/>
      <c r="HV254" s="219"/>
      <c r="HW254" s="219"/>
      <c r="HX254" s="219"/>
      <c r="HY254" s="219"/>
      <c r="HZ254" s="219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  <c r="IR254" s="4"/>
      <c r="IS254" s="4"/>
      <c r="IT254" s="4"/>
      <c r="IU254" s="4"/>
      <c r="IV254" s="4"/>
      <c r="IW254" s="4"/>
      <c r="IX254" s="4"/>
      <c r="IY254" s="4"/>
      <c r="IZ254" s="4"/>
      <c r="JA254" s="4"/>
      <c r="JB254" s="4"/>
      <c r="JC254" s="4"/>
      <c r="JD254" s="4"/>
      <c r="JE254" s="4"/>
    </row>
    <row r="255" spans="1:265" s="78" customFormat="1">
      <c r="A255" s="76"/>
      <c r="B255" s="76"/>
      <c r="C255" s="76"/>
      <c r="D255" s="76"/>
      <c r="E255" s="76"/>
      <c r="F255" s="76"/>
      <c r="H255" s="79"/>
      <c r="I255" s="66"/>
      <c r="J255" s="80"/>
      <c r="K255" s="82"/>
      <c r="L255" s="82"/>
      <c r="M255" s="66"/>
      <c r="N255" s="82"/>
      <c r="O255" s="82"/>
      <c r="P255" s="104"/>
      <c r="Q255" s="104"/>
      <c r="R255" s="104"/>
      <c r="S255" s="82"/>
      <c r="T255" s="82"/>
      <c r="U255" s="82"/>
      <c r="V255" s="66"/>
      <c r="W255" s="82"/>
      <c r="X255" s="82"/>
      <c r="Y255" s="183"/>
      <c r="Z255" s="82"/>
      <c r="AA255" s="181"/>
      <c r="AB255" s="82"/>
      <c r="AC255" s="82"/>
      <c r="AD255" s="82"/>
      <c r="AE255" s="82"/>
      <c r="AF255" s="82"/>
      <c r="AG255" s="83"/>
      <c r="AH255" s="83"/>
      <c r="AI255" s="219"/>
      <c r="AJ255" s="219"/>
      <c r="AK255" s="219"/>
      <c r="AL255" s="66"/>
      <c r="AM255" s="219"/>
      <c r="AN255" s="219"/>
      <c r="AO255" s="219"/>
      <c r="AP255" s="219"/>
      <c r="AQ255" s="219"/>
      <c r="AR255" s="219"/>
      <c r="AS255" s="219"/>
      <c r="AT255" s="219"/>
      <c r="AU255" s="219"/>
      <c r="AV255" s="219"/>
      <c r="AW255" s="219"/>
      <c r="AX255" s="219"/>
      <c r="AY255" s="219"/>
      <c r="AZ255" s="219"/>
      <c r="BA255" s="219"/>
      <c r="BB255" s="219"/>
      <c r="BC255" s="219"/>
      <c r="BD255" s="219"/>
      <c r="BE255" s="219"/>
      <c r="BF255" s="219"/>
      <c r="BG255" s="219"/>
      <c r="BH255" s="219"/>
      <c r="BI255" s="219"/>
      <c r="BJ255" s="219"/>
      <c r="BK255" s="219"/>
      <c r="BL255" s="219"/>
      <c r="BM255" s="219"/>
      <c r="BN255" s="219"/>
      <c r="BO255" s="219"/>
      <c r="BP255" s="219"/>
      <c r="BQ255" s="219"/>
      <c r="BR255" s="219"/>
      <c r="BS255" s="219"/>
      <c r="BT255" s="219"/>
      <c r="BU255" s="219"/>
      <c r="BV255" s="219"/>
      <c r="BW255" s="219"/>
      <c r="BX255" s="219"/>
      <c r="BY255" s="219"/>
      <c r="BZ255" s="219"/>
      <c r="CA255" s="219"/>
      <c r="CB255" s="219"/>
      <c r="CC255" s="219"/>
      <c r="CD255" s="219"/>
      <c r="CE255" s="219"/>
      <c r="CF255" s="219"/>
      <c r="CG255" s="219"/>
      <c r="CH255" s="219"/>
      <c r="CI255" s="219"/>
      <c r="CJ255" s="219"/>
      <c r="CK255" s="219"/>
      <c r="CL255" s="219"/>
      <c r="CM255" s="219"/>
      <c r="CN255" s="219"/>
      <c r="CO255" s="219"/>
      <c r="CP255" s="219"/>
      <c r="CQ255" s="219"/>
      <c r="CR255" s="219"/>
      <c r="CS255" s="219"/>
      <c r="CT255" s="219"/>
      <c r="CU255" s="219"/>
      <c r="CV255" s="219"/>
      <c r="CW255" s="219"/>
      <c r="CX255" s="219"/>
      <c r="CY255" s="219"/>
      <c r="CZ255" s="219"/>
      <c r="DA255" s="219"/>
      <c r="DB255" s="219"/>
      <c r="DC255" s="219"/>
      <c r="DD255" s="219"/>
      <c r="DE255" s="219"/>
      <c r="DF255" s="219"/>
      <c r="DG255" s="219"/>
      <c r="DH255" s="219"/>
      <c r="DI255" s="219"/>
      <c r="DJ255" s="219"/>
      <c r="DK255" s="219"/>
      <c r="DL255" s="219"/>
      <c r="DM255" s="219"/>
      <c r="DN255" s="219"/>
      <c r="DO255" s="219"/>
      <c r="DP255" s="219"/>
      <c r="DQ255" s="219"/>
      <c r="DR255" s="219"/>
      <c r="DS255" s="219"/>
      <c r="DT255" s="219"/>
      <c r="DU255" s="219"/>
      <c r="DV255" s="219"/>
      <c r="DW255" s="219"/>
      <c r="DX255" s="219"/>
      <c r="DY255" s="219"/>
      <c r="DZ255" s="219"/>
      <c r="EA255" s="219"/>
      <c r="EB255" s="219"/>
      <c r="EC255" s="219"/>
      <c r="ED255" s="219"/>
      <c r="EE255" s="219"/>
      <c r="EF255" s="219"/>
      <c r="EG255" s="219"/>
      <c r="EH255" s="219"/>
      <c r="EI255" s="219"/>
      <c r="EJ255" s="219"/>
      <c r="EK255" s="219"/>
      <c r="EL255" s="219"/>
      <c r="EM255" s="219"/>
      <c r="EN255" s="219"/>
      <c r="EO255" s="219"/>
      <c r="EP255" s="219"/>
      <c r="EQ255" s="219"/>
      <c r="ER255" s="219"/>
      <c r="ES255" s="219"/>
      <c r="ET255" s="219"/>
      <c r="EU255" s="219"/>
      <c r="EV255" s="219"/>
      <c r="EW255" s="219"/>
      <c r="EX255" s="219"/>
      <c r="EY255" s="219"/>
      <c r="EZ255" s="219"/>
      <c r="FA255" s="219"/>
      <c r="FB255" s="219"/>
      <c r="FC255" s="219"/>
      <c r="FD255" s="219"/>
      <c r="FE255" s="219"/>
      <c r="FF255" s="219"/>
      <c r="FG255" s="219"/>
      <c r="FH255" s="219"/>
      <c r="FI255" s="219"/>
      <c r="FJ255" s="219"/>
      <c r="FK255" s="219"/>
      <c r="FL255" s="219"/>
      <c r="FM255" s="219"/>
      <c r="FN255" s="219"/>
      <c r="FO255" s="219"/>
      <c r="FP255" s="219"/>
      <c r="FQ255" s="219"/>
      <c r="FR255" s="219"/>
      <c r="FS255" s="219"/>
      <c r="FT255" s="219"/>
      <c r="FU255" s="219"/>
      <c r="FV255" s="219"/>
      <c r="FW255" s="219"/>
      <c r="FX255" s="219"/>
      <c r="FY255" s="219"/>
      <c r="FZ255" s="219"/>
      <c r="GA255" s="219"/>
      <c r="GB255" s="219"/>
      <c r="GC255" s="219"/>
      <c r="GD255" s="219"/>
      <c r="GE255" s="219"/>
      <c r="GF255" s="219"/>
      <c r="GG255" s="219"/>
      <c r="GH255" s="219"/>
      <c r="GI255" s="219"/>
      <c r="GJ255" s="219"/>
      <c r="GK255" s="219"/>
      <c r="GL255" s="219"/>
      <c r="GM255" s="219"/>
      <c r="GN255" s="219"/>
      <c r="GO255" s="219"/>
      <c r="GP255" s="219"/>
      <c r="GQ255" s="219"/>
      <c r="GR255" s="219"/>
      <c r="GS255" s="219"/>
      <c r="GT255" s="219"/>
      <c r="GU255" s="219"/>
      <c r="GV255" s="219"/>
      <c r="GW255" s="219"/>
      <c r="GX255" s="219"/>
      <c r="GY255" s="219"/>
      <c r="GZ255" s="219"/>
      <c r="HA255" s="219"/>
      <c r="HB255" s="219"/>
      <c r="HC255" s="219"/>
      <c r="HD255" s="219"/>
      <c r="HE255" s="219"/>
      <c r="HF255" s="219"/>
      <c r="HG255" s="219"/>
      <c r="HH255" s="219"/>
      <c r="HI255" s="219"/>
      <c r="HJ255" s="219"/>
      <c r="HK255" s="219"/>
      <c r="HL255" s="219"/>
      <c r="HM255" s="219"/>
      <c r="HN255" s="219"/>
      <c r="HO255" s="219"/>
      <c r="HP255" s="219"/>
      <c r="HQ255" s="219"/>
      <c r="HR255" s="219"/>
      <c r="HS255" s="219"/>
      <c r="HT255" s="219"/>
      <c r="HU255" s="219"/>
      <c r="HV255" s="219"/>
      <c r="HW255" s="219"/>
      <c r="HX255" s="219"/>
      <c r="HY255" s="219"/>
      <c r="HZ255" s="219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  <c r="IV255" s="4"/>
      <c r="IW255" s="4"/>
      <c r="IX255" s="4"/>
      <c r="IY255" s="4"/>
      <c r="IZ255" s="4"/>
      <c r="JA255" s="4"/>
      <c r="JB255" s="4"/>
      <c r="JC255" s="4"/>
      <c r="JD255" s="4"/>
      <c r="JE255" s="4"/>
    </row>
    <row r="256" spans="1:265" s="78" customFormat="1">
      <c r="A256" s="76"/>
      <c r="B256" s="76"/>
      <c r="C256" s="76"/>
      <c r="D256" s="76"/>
      <c r="E256" s="76"/>
      <c r="F256" s="76"/>
      <c r="H256" s="79"/>
      <c r="I256" s="66"/>
      <c r="J256" s="80"/>
      <c r="K256" s="82"/>
      <c r="L256" s="82"/>
      <c r="M256" s="66"/>
      <c r="N256" s="82"/>
      <c r="O256" s="82"/>
      <c r="P256" s="104"/>
      <c r="Q256" s="104"/>
      <c r="R256" s="104"/>
      <c r="S256" s="82"/>
      <c r="T256" s="82"/>
      <c r="U256" s="82"/>
      <c r="V256" s="66"/>
      <c r="W256" s="82"/>
      <c r="X256" s="82"/>
      <c r="Y256" s="183"/>
      <c r="Z256" s="82"/>
      <c r="AA256" s="181"/>
      <c r="AB256" s="82"/>
      <c r="AC256" s="82"/>
      <c r="AD256" s="82"/>
      <c r="AE256" s="82"/>
      <c r="AF256" s="82"/>
      <c r="AG256" s="83"/>
      <c r="AH256" s="83"/>
      <c r="AI256" s="219"/>
      <c r="AJ256" s="219"/>
      <c r="AK256" s="219"/>
      <c r="AL256" s="66"/>
      <c r="AM256" s="219"/>
      <c r="AN256" s="219"/>
      <c r="AO256" s="219"/>
      <c r="AP256" s="219"/>
      <c r="AQ256" s="219"/>
      <c r="AR256" s="219"/>
      <c r="AS256" s="219"/>
      <c r="AT256" s="219"/>
      <c r="AU256" s="219"/>
      <c r="AV256" s="219"/>
      <c r="AW256" s="219"/>
      <c r="AX256" s="219"/>
      <c r="AY256" s="219"/>
      <c r="AZ256" s="219"/>
      <c r="BA256" s="219"/>
      <c r="BB256" s="219"/>
      <c r="BC256" s="219"/>
      <c r="BD256" s="219"/>
      <c r="BE256" s="219"/>
      <c r="BF256" s="219"/>
      <c r="BG256" s="219"/>
      <c r="BH256" s="219"/>
      <c r="BI256" s="219"/>
      <c r="BJ256" s="219"/>
      <c r="BK256" s="219"/>
      <c r="BL256" s="219"/>
      <c r="BM256" s="219"/>
      <c r="BN256" s="219"/>
      <c r="BO256" s="219"/>
      <c r="BP256" s="219"/>
      <c r="BQ256" s="219"/>
      <c r="BR256" s="219"/>
      <c r="BS256" s="219"/>
      <c r="BT256" s="219"/>
      <c r="BU256" s="219"/>
      <c r="BV256" s="219"/>
      <c r="BW256" s="219"/>
      <c r="BX256" s="219"/>
      <c r="BY256" s="219"/>
      <c r="BZ256" s="219"/>
      <c r="CA256" s="219"/>
      <c r="CB256" s="219"/>
      <c r="CC256" s="219"/>
      <c r="CD256" s="219"/>
      <c r="CE256" s="219"/>
      <c r="CF256" s="219"/>
      <c r="CG256" s="219"/>
      <c r="CH256" s="219"/>
      <c r="CI256" s="219"/>
      <c r="CJ256" s="219"/>
      <c r="CK256" s="219"/>
      <c r="CL256" s="219"/>
      <c r="CM256" s="219"/>
      <c r="CN256" s="219"/>
      <c r="CO256" s="219"/>
      <c r="CP256" s="219"/>
      <c r="CQ256" s="219"/>
      <c r="CR256" s="219"/>
      <c r="CS256" s="219"/>
      <c r="CT256" s="219"/>
      <c r="CU256" s="219"/>
      <c r="CV256" s="219"/>
      <c r="CW256" s="219"/>
      <c r="CX256" s="219"/>
      <c r="CY256" s="219"/>
      <c r="CZ256" s="219"/>
      <c r="DA256" s="219"/>
      <c r="DB256" s="219"/>
      <c r="DC256" s="219"/>
      <c r="DD256" s="219"/>
      <c r="DE256" s="219"/>
      <c r="DF256" s="219"/>
      <c r="DG256" s="219"/>
      <c r="DH256" s="219"/>
      <c r="DI256" s="219"/>
      <c r="DJ256" s="219"/>
      <c r="DK256" s="219"/>
      <c r="DL256" s="219"/>
      <c r="DM256" s="219"/>
      <c r="DN256" s="219"/>
      <c r="DO256" s="219"/>
      <c r="DP256" s="219"/>
      <c r="DQ256" s="219"/>
      <c r="DR256" s="219"/>
      <c r="DS256" s="219"/>
      <c r="DT256" s="219"/>
      <c r="DU256" s="219"/>
      <c r="DV256" s="219"/>
      <c r="DW256" s="219"/>
      <c r="DX256" s="219"/>
      <c r="DY256" s="219"/>
      <c r="DZ256" s="219"/>
      <c r="EA256" s="219"/>
      <c r="EB256" s="219"/>
      <c r="EC256" s="219"/>
      <c r="ED256" s="219"/>
      <c r="EE256" s="219"/>
      <c r="EF256" s="219"/>
      <c r="EG256" s="219"/>
      <c r="EH256" s="219"/>
      <c r="EI256" s="219"/>
      <c r="EJ256" s="219"/>
      <c r="EK256" s="219"/>
      <c r="EL256" s="219"/>
      <c r="EM256" s="219"/>
      <c r="EN256" s="219"/>
      <c r="EO256" s="219"/>
      <c r="EP256" s="219"/>
      <c r="EQ256" s="219"/>
      <c r="ER256" s="219"/>
      <c r="ES256" s="219"/>
      <c r="ET256" s="219"/>
      <c r="EU256" s="219"/>
      <c r="EV256" s="219"/>
      <c r="EW256" s="219"/>
      <c r="EX256" s="219"/>
      <c r="EY256" s="219"/>
      <c r="EZ256" s="219"/>
      <c r="FA256" s="219"/>
      <c r="FB256" s="219"/>
      <c r="FC256" s="219"/>
      <c r="FD256" s="219"/>
      <c r="FE256" s="219"/>
      <c r="FF256" s="219"/>
      <c r="FG256" s="219"/>
      <c r="FH256" s="219"/>
      <c r="FI256" s="219"/>
      <c r="FJ256" s="219"/>
      <c r="FK256" s="219"/>
      <c r="FL256" s="219"/>
      <c r="FM256" s="219"/>
      <c r="FN256" s="219"/>
      <c r="FO256" s="219"/>
      <c r="FP256" s="219"/>
      <c r="FQ256" s="219"/>
      <c r="FR256" s="219"/>
      <c r="FS256" s="219"/>
      <c r="FT256" s="219"/>
      <c r="FU256" s="219"/>
      <c r="FV256" s="219"/>
      <c r="FW256" s="219"/>
      <c r="FX256" s="219"/>
      <c r="FY256" s="219"/>
      <c r="FZ256" s="219"/>
      <c r="GA256" s="219"/>
      <c r="GB256" s="219"/>
      <c r="GC256" s="219"/>
      <c r="GD256" s="219"/>
      <c r="GE256" s="219"/>
      <c r="GF256" s="219"/>
      <c r="GG256" s="219"/>
      <c r="GH256" s="219"/>
      <c r="GI256" s="219"/>
      <c r="GJ256" s="219"/>
      <c r="GK256" s="219"/>
      <c r="GL256" s="219"/>
      <c r="GM256" s="219"/>
      <c r="GN256" s="219"/>
      <c r="GO256" s="219"/>
      <c r="GP256" s="219"/>
      <c r="GQ256" s="219"/>
      <c r="GR256" s="219"/>
      <c r="GS256" s="219"/>
      <c r="GT256" s="219"/>
      <c r="GU256" s="219"/>
      <c r="GV256" s="219"/>
      <c r="GW256" s="219"/>
      <c r="GX256" s="219"/>
      <c r="GY256" s="219"/>
      <c r="GZ256" s="219"/>
      <c r="HA256" s="219"/>
      <c r="HB256" s="219"/>
      <c r="HC256" s="219"/>
      <c r="HD256" s="219"/>
      <c r="HE256" s="219"/>
      <c r="HF256" s="219"/>
      <c r="HG256" s="219"/>
      <c r="HH256" s="219"/>
      <c r="HI256" s="219"/>
      <c r="HJ256" s="219"/>
      <c r="HK256" s="219"/>
      <c r="HL256" s="219"/>
      <c r="HM256" s="219"/>
      <c r="HN256" s="219"/>
      <c r="HO256" s="219"/>
      <c r="HP256" s="219"/>
      <c r="HQ256" s="219"/>
      <c r="HR256" s="219"/>
      <c r="HS256" s="219"/>
      <c r="HT256" s="219"/>
      <c r="HU256" s="219"/>
      <c r="HV256" s="219"/>
      <c r="HW256" s="219"/>
      <c r="HX256" s="219"/>
      <c r="HY256" s="219"/>
      <c r="HZ256" s="219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  <c r="IR256" s="4"/>
      <c r="IS256" s="4"/>
      <c r="IT256" s="4"/>
      <c r="IU256" s="4"/>
      <c r="IV256" s="4"/>
      <c r="IW256" s="4"/>
      <c r="IX256" s="4"/>
      <c r="IY256" s="4"/>
      <c r="IZ256" s="4"/>
      <c r="JA256" s="4"/>
      <c r="JB256" s="4"/>
      <c r="JC256" s="4"/>
      <c r="JD256" s="4"/>
      <c r="JE256" s="4"/>
    </row>
    <row r="257" spans="1:265" s="78" customFormat="1">
      <c r="A257" s="76"/>
      <c r="B257" s="76"/>
      <c r="C257" s="76"/>
      <c r="D257" s="76"/>
      <c r="E257" s="76"/>
      <c r="F257" s="76"/>
      <c r="H257" s="79"/>
      <c r="I257" s="66"/>
      <c r="J257" s="80"/>
      <c r="K257" s="82"/>
      <c r="L257" s="82"/>
      <c r="M257" s="66"/>
      <c r="N257" s="82"/>
      <c r="O257" s="82"/>
      <c r="P257" s="104"/>
      <c r="Q257" s="104"/>
      <c r="R257" s="104"/>
      <c r="S257" s="82"/>
      <c r="T257" s="82"/>
      <c r="U257" s="82"/>
      <c r="V257" s="66"/>
      <c r="W257" s="82"/>
      <c r="X257" s="82"/>
      <c r="Y257" s="183"/>
      <c r="Z257" s="82"/>
      <c r="AA257" s="181"/>
      <c r="AB257" s="82"/>
      <c r="AC257" s="82"/>
      <c r="AD257" s="82"/>
      <c r="AE257" s="82"/>
      <c r="AF257" s="82"/>
      <c r="AG257" s="83"/>
      <c r="AH257" s="83"/>
      <c r="AI257" s="219"/>
      <c r="AJ257" s="219"/>
      <c r="AK257" s="219"/>
      <c r="AL257" s="66"/>
      <c r="AM257" s="219"/>
      <c r="AN257" s="219"/>
      <c r="AO257" s="219"/>
      <c r="AP257" s="219"/>
      <c r="AQ257" s="219"/>
      <c r="AR257" s="219"/>
      <c r="AS257" s="219"/>
      <c r="AT257" s="219"/>
      <c r="AU257" s="219"/>
      <c r="AV257" s="219"/>
      <c r="AW257" s="219"/>
      <c r="AX257" s="219"/>
      <c r="AY257" s="219"/>
      <c r="AZ257" s="219"/>
      <c r="BA257" s="219"/>
      <c r="BB257" s="219"/>
      <c r="BC257" s="219"/>
      <c r="BD257" s="219"/>
      <c r="BE257" s="219"/>
      <c r="BF257" s="219"/>
      <c r="BG257" s="219"/>
      <c r="BH257" s="219"/>
      <c r="BI257" s="219"/>
      <c r="BJ257" s="219"/>
      <c r="BK257" s="219"/>
      <c r="BL257" s="219"/>
      <c r="BM257" s="219"/>
      <c r="BN257" s="219"/>
      <c r="BO257" s="219"/>
      <c r="BP257" s="219"/>
      <c r="BQ257" s="219"/>
      <c r="BR257" s="219"/>
      <c r="BS257" s="219"/>
      <c r="BT257" s="219"/>
      <c r="BU257" s="219"/>
      <c r="BV257" s="219"/>
      <c r="BW257" s="219"/>
      <c r="BX257" s="219"/>
      <c r="BY257" s="219"/>
      <c r="BZ257" s="219"/>
      <c r="CA257" s="219"/>
      <c r="CB257" s="219"/>
      <c r="CC257" s="219"/>
      <c r="CD257" s="219"/>
      <c r="CE257" s="219"/>
      <c r="CF257" s="219"/>
      <c r="CG257" s="219"/>
      <c r="CH257" s="219"/>
      <c r="CI257" s="219"/>
      <c r="CJ257" s="219"/>
      <c r="CK257" s="219"/>
      <c r="CL257" s="219"/>
      <c r="CM257" s="219"/>
      <c r="CN257" s="219"/>
      <c r="CO257" s="219"/>
      <c r="CP257" s="219"/>
      <c r="CQ257" s="219"/>
      <c r="CR257" s="219"/>
      <c r="CS257" s="219"/>
      <c r="CT257" s="219"/>
      <c r="CU257" s="219"/>
      <c r="CV257" s="219"/>
      <c r="CW257" s="219"/>
      <c r="CX257" s="219"/>
      <c r="CY257" s="219"/>
      <c r="CZ257" s="219"/>
      <c r="DA257" s="219"/>
      <c r="DB257" s="219"/>
      <c r="DC257" s="219"/>
      <c r="DD257" s="219"/>
      <c r="DE257" s="219"/>
      <c r="DF257" s="219"/>
      <c r="DG257" s="219"/>
      <c r="DH257" s="219"/>
      <c r="DI257" s="219"/>
      <c r="DJ257" s="219"/>
      <c r="DK257" s="219"/>
      <c r="DL257" s="219"/>
      <c r="DM257" s="219"/>
      <c r="DN257" s="219"/>
      <c r="DO257" s="219"/>
      <c r="DP257" s="219"/>
      <c r="DQ257" s="219"/>
      <c r="DR257" s="219"/>
      <c r="DS257" s="219"/>
      <c r="DT257" s="219"/>
      <c r="DU257" s="219"/>
      <c r="DV257" s="219"/>
      <c r="DW257" s="219"/>
      <c r="DX257" s="219"/>
      <c r="DY257" s="219"/>
      <c r="DZ257" s="219"/>
      <c r="EA257" s="219"/>
      <c r="EB257" s="219"/>
      <c r="EC257" s="219"/>
      <c r="ED257" s="219"/>
      <c r="EE257" s="219"/>
      <c r="EF257" s="219"/>
      <c r="EG257" s="219"/>
      <c r="EH257" s="219"/>
      <c r="EI257" s="219"/>
      <c r="EJ257" s="219"/>
      <c r="EK257" s="219"/>
      <c r="EL257" s="219"/>
      <c r="EM257" s="219"/>
      <c r="EN257" s="219"/>
      <c r="EO257" s="219"/>
      <c r="EP257" s="219"/>
      <c r="EQ257" s="219"/>
      <c r="ER257" s="219"/>
      <c r="ES257" s="219"/>
      <c r="ET257" s="219"/>
      <c r="EU257" s="219"/>
      <c r="EV257" s="219"/>
      <c r="EW257" s="219"/>
      <c r="EX257" s="219"/>
      <c r="EY257" s="219"/>
      <c r="EZ257" s="219"/>
      <c r="FA257" s="219"/>
      <c r="FB257" s="219"/>
      <c r="FC257" s="219"/>
      <c r="FD257" s="219"/>
      <c r="FE257" s="219"/>
      <c r="FF257" s="219"/>
      <c r="FG257" s="219"/>
      <c r="FH257" s="219"/>
      <c r="FI257" s="219"/>
      <c r="FJ257" s="219"/>
      <c r="FK257" s="219"/>
      <c r="FL257" s="219"/>
      <c r="FM257" s="219"/>
      <c r="FN257" s="219"/>
      <c r="FO257" s="219"/>
      <c r="FP257" s="219"/>
      <c r="FQ257" s="219"/>
      <c r="FR257" s="219"/>
      <c r="FS257" s="219"/>
      <c r="FT257" s="219"/>
      <c r="FU257" s="219"/>
      <c r="FV257" s="219"/>
      <c r="FW257" s="219"/>
      <c r="FX257" s="219"/>
      <c r="FY257" s="219"/>
      <c r="FZ257" s="219"/>
      <c r="GA257" s="219"/>
      <c r="GB257" s="219"/>
      <c r="GC257" s="219"/>
      <c r="GD257" s="219"/>
      <c r="GE257" s="219"/>
      <c r="GF257" s="219"/>
      <c r="GG257" s="219"/>
      <c r="GH257" s="219"/>
      <c r="GI257" s="219"/>
      <c r="GJ257" s="219"/>
      <c r="GK257" s="219"/>
      <c r="GL257" s="219"/>
      <c r="GM257" s="219"/>
      <c r="GN257" s="219"/>
      <c r="GO257" s="219"/>
      <c r="GP257" s="219"/>
      <c r="GQ257" s="219"/>
      <c r="GR257" s="219"/>
      <c r="GS257" s="219"/>
      <c r="GT257" s="219"/>
      <c r="GU257" s="219"/>
      <c r="GV257" s="219"/>
      <c r="GW257" s="219"/>
      <c r="GX257" s="219"/>
      <c r="GY257" s="219"/>
      <c r="GZ257" s="219"/>
      <c r="HA257" s="219"/>
      <c r="HB257" s="219"/>
      <c r="HC257" s="219"/>
      <c r="HD257" s="219"/>
      <c r="HE257" s="219"/>
      <c r="HF257" s="219"/>
      <c r="HG257" s="219"/>
      <c r="HH257" s="219"/>
      <c r="HI257" s="219"/>
      <c r="HJ257" s="219"/>
      <c r="HK257" s="219"/>
      <c r="HL257" s="219"/>
      <c r="HM257" s="219"/>
      <c r="HN257" s="219"/>
      <c r="HO257" s="219"/>
      <c r="HP257" s="219"/>
      <c r="HQ257" s="219"/>
      <c r="HR257" s="219"/>
      <c r="HS257" s="219"/>
      <c r="HT257" s="219"/>
      <c r="HU257" s="219"/>
      <c r="HV257" s="219"/>
      <c r="HW257" s="219"/>
      <c r="HX257" s="219"/>
      <c r="HY257" s="219"/>
      <c r="HZ257" s="219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  <c r="IR257" s="4"/>
      <c r="IS257" s="4"/>
      <c r="IT257" s="4"/>
      <c r="IU257" s="4"/>
      <c r="IV257" s="4"/>
      <c r="IW257" s="4"/>
      <c r="IX257" s="4"/>
      <c r="IY257" s="4"/>
      <c r="IZ257" s="4"/>
      <c r="JA257" s="4"/>
      <c r="JB257" s="4"/>
      <c r="JC257" s="4"/>
      <c r="JD257" s="4"/>
      <c r="JE257" s="4"/>
    </row>
    <row r="258" spans="1:265" s="78" customFormat="1">
      <c r="A258" s="76"/>
      <c r="B258" s="76"/>
      <c r="C258" s="76"/>
      <c r="D258" s="76"/>
      <c r="E258" s="76"/>
      <c r="F258" s="76"/>
      <c r="H258" s="79"/>
      <c r="I258" s="66"/>
      <c r="J258" s="80"/>
      <c r="K258" s="82"/>
      <c r="L258" s="82"/>
      <c r="M258" s="66"/>
      <c r="N258" s="82"/>
      <c r="O258" s="82"/>
      <c r="P258" s="104"/>
      <c r="Q258" s="104"/>
      <c r="R258" s="104"/>
      <c r="S258" s="82"/>
      <c r="T258" s="82"/>
      <c r="U258" s="82"/>
      <c r="V258" s="66"/>
      <c r="W258" s="82"/>
      <c r="X258" s="82"/>
      <c r="Y258" s="183"/>
      <c r="Z258" s="82"/>
      <c r="AA258" s="181"/>
      <c r="AB258" s="82"/>
      <c r="AC258" s="82"/>
      <c r="AD258" s="82"/>
      <c r="AE258" s="82"/>
      <c r="AF258" s="82"/>
      <c r="AG258" s="83"/>
      <c r="AH258" s="83"/>
      <c r="AI258" s="219"/>
      <c r="AJ258" s="219"/>
      <c r="AK258" s="219"/>
      <c r="AL258" s="66"/>
      <c r="AM258" s="219"/>
      <c r="AN258" s="219"/>
      <c r="AO258" s="219"/>
      <c r="AP258" s="219"/>
      <c r="AQ258" s="219"/>
      <c r="AR258" s="219"/>
      <c r="AS258" s="219"/>
      <c r="AT258" s="219"/>
      <c r="AU258" s="219"/>
      <c r="AV258" s="219"/>
      <c r="AW258" s="219"/>
      <c r="AX258" s="219"/>
      <c r="AY258" s="219"/>
      <c r="AZ258" s="219"/>
      <c r="BA258" s="219"/>
      <c r="BB258" s="219"/>
      <c r="BC258" s="219"/>
      <c r="BD258" s="219"/>
      <c r="BE258" s="219"/>
      <c r="BF258" s="219"/>
      <c r="BG258" s="219"/>
      <c r="BH258" s="219"/>
      <c r="BI258" s="219"/>
      <c r="BJ258" s="219"/>
      <c r="BK258" s="219"/>
      <c r="BL258" s="219"/>
      <c r="BM258" s="219"/>
      <c r="BN258" s="219"/>
      <c r="BO258" s="219"/>
      <c r="BP258" s="219"/>
      <c r="BQ258" s="219"/>
      <c r="BR258" s="219"/>
      <c r="BS258" s="219"/>
      <c r="BT258" s="219"/>
      <c r="BU258" s="219"/>
      <c r="BV258" s="219"/>
      <c r="BW258" s="219"/>
      <c r="BX258" s="219"/>
      <c r="BY258" s="219"/>
      <c r="BZ258" s="219"/>
      <c r="CA258" s="219"/>
      <c r="CB258" s="219"/>
      <c r="CC258" s="219"/>
      <c r="CD258" s="219"/>
      <c r="CE258" s="219"/>
      <c r="CF258" s="219"/>
      <c r="CG258" s="219"/>
      <c r="CH258" s="219"/>
      <c r="CI258" s="219"/>
      <c r="CJ258" s="219"/>
      <c r="CK258" s="219"/>
      <c r="CL258" s="219"/>
      <c r="CM258" s="219"/>
      <c r="CN258" s="219"/>
      <c r="CO258" s="219"/>
      <c r="CP258" s="219"/>
      <c r="CQ258" s="219"/>
      <c r="CR258" s="219"/>
      <c r="CS258" s="219"/>
      <c r="CT258" s="219"/>
      <c r="CU258" s="219"/>
      <c r="CV258" s="219"/>
      <c r="CW258" s="219"/>
      <c r="CX258" s="219"/>
      <c r="CY258" s="219"/>
      <c r="CZ258" s="219"/>
      <c r="DA258" s="219"/>
      <c r="DB258" s="219"/>
      <c r="DC258" s="219"/>
      <c r="DD258" s="219"/>
      <c r="DE258" s="219"/>
      <c r="DF258" s="219"/>
      <c r="DG258" s="219"/>
      <c r="DH258" s="219"/>
      <c r="DI258" s="219"/>
      <c r="DJ258" s="219"/>
      <c r="DK258" s="219"/>
      <c r="DL258" s="219"/>
      <c r="DM258" s="219"/>
      <c r="DN258" s="219"/>
      <c r="DO258" s="219"/>
      <c r="DP258" s="219"/>
      <c r="DQ258" s="219"/>
      <c r="DR258" s="219"/>
      <c r="DS258" s="219"/>
      <c r="DT258" s="219"/>
      <c r="DU258" s="219"/>
      <c r="DV258" s="219"/>
      <c r="DW258" s="219"/>
      <c r="DX258" s="219"/>
      <c r="DY258" s="219"/>
      <c r="DZ258" s="219"/>
      <c r="EA258" s="219"/>
      <c r="EB258" s="219"/>
      <c r="EC258" s="219"/>
      <c r="ED258" s="219"/>
      <c r="EE258" s="219"/>
      <c r="EF258" s="219"/>
      <c r="EG258" s="219"/>
      <c r="EH258" s="219"/>
      <c r="EI258" s="219"/>
      <c r="EJ258" s="219"/>
      <c r="EK258" s="219"/>
      <c r="EL258" s="219"/>
      <c r="EM258" s="219"/>
      <c r="EN258" s="219"/>
      <c r="EO258" s="219"/>
      <c r="EP258" s="219"/>
      <c r="EQ258" s="219"/>
      <c r="ER258" s="219"/>
      <c r="ES258" s="219"/>
      <c r="ET258" s="219"/>
      <c r="EU258" s="219"/>
      <c r="EV258" s="219"/>
      <c r="EW258" s="219"/>
      <c r="EX258" s="219"/>
      <c r="EY258" s="219"/>
      <c r="EZ258" s="219"/>
      <c r="FA258" s="219"/>
      <c r="FB258" s="219"/>
      <c r="FC258" s="219"/>
      <c r="FD258" s="219"/>
      <c r="FE258" s="219"/>
      <c r="FF258" s="219"/>
      <c r="FG258" s="219"/>
      <c r="FH258" s="219"/>
      <c r="FI258" s="219"/>
      <c r="FJ258" s="219"/>
      <c r="FK258" s="219"/>
      <c r="FL258" s="219"/>
      <c r="FM258" s="219"/>
      <c r="FN258" s="219"/>
      <c r="FO258" s="219"/>
      <c r="FP258" s="219"/>
      <c r="FQ258" s="219"/>
      <c r="FR258" s="219"/>
      <c r="FS258" s="219"/>
      <c r="FT258" s="219"/>
      <c r="FU258" s="219"/>
      <c r="FV258" s="219"/>
      <c r="FW258" s="219"/>
      <c r="FX258" s="219"/>
      <c r="FY258" s="219"/>
      <c r="FZ258" s="219"/>
      <c r="GA258" s="219"/>
      <c r="GB258" s="219"/>
      <c r="GC258" s="219"/>
      <c r="GD258" s="219"/>
      <c r="GE258" s="219"/>
      <c r="GF258" s="219"/>
      <c r="GG258" s="219"/>
      <c r="GH258" s="219"/>
      <c r="GI258" s="219"/>
      <c r="GJ258" s="219"/>
      <c r="GK258" s="219"/>
      <c r="GL258" s="219"/>
      <c r="GM258" s="219"/>
      <c r="GN258" s="219"/>
      <c r="GO258" s="219"/>
      <c r="GP258" s="219"/>
      <c r="GQ258" s="219"/>
      <c r="GR258" s="219"/>
      <c r="GS258" s="219"/>
      <c r="GT258" s="219"/>
      <c r="GU258" s="219"/>
      <c r="GV258" s="219"/>
      <c r="GW258" s="219"/>
      <c r="GX258" s="219"/>
      <c r="GY258" s="219"/>
      <c r="GZ258" s="219"/>
      <c r="HA258" s="219"/>
      <c r="HB258" s="219"/>
      <c r="HC258" s="219"/>
      <c r="HD258" s="219"/>
      <c r="HE258" s="219"/>
      <c r="HF258" s="219"/>
      <c r="HG258" s="219"/>
      <c r="HH258" s="219"/>
      <c r="HI258" s="219"/>
      <c r="HJ258" s="219"/>
      <c r="HK258" s="219"/>
      <c r="HL258" s="219"/>
      <c r="HM258" s="219"/>
      <c r="HN258" s="219"/>
      <c r="HO258" s="219"/>
      <c r="HP258" s="219"/>
      <c r="HQ258" s="219"/>
      <c r="HR258" s="219"/>
      <c r="HS258" s="219"/>
      <c r="HT258" s="219"/>
      <c r="HU258" s="219"/>
      <c r="HV258" s="219"/>
      <c r="HW258" s="219"/>
      <c r="HX258" s="219"/>
      <c r="HY258" s="219"/>
      <c r="HZ258" s="219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  <c r="IR258" s="4"/>
      <c r="IS258" s="4"/>
      <c r="IT258" s="4"/>
      <c r="IU258" s="4"/>
      <c r="IV258" s="4"/>
      <c r="IW258" s="4"/>
      <c r="IX258" s="4"/>
      <c r="IY258" s="4"/>
      <c r="IZ258" s="4"/>
      <c r="JA258" s="4"/>
      <c r="JB258" s="4"/>
      <c r="JC258" s="4"/>
      <c r="JD258" s="4"/>
      <c r="JE258" s="4"/>
    </row>
    <row r="259" spans="1:265" s="78" customFormat="1">
      <c r="A259" s="76"/>
      <c r="B259" s="76"/>
      <c r="C259" s="76"/>
      <c r="D259" s="76"/>
      <c r="E259" s="76"/>
      <c r="F259" s="76"/>
      <c r="H259" s="79"/>
      <c r="I259" s="66"/>
      <c r="J259" s="80"/>
      <c r="K259" s="82"/>
      <c r="L259" s="82"/>
      <c r="M259" s="66"/>
      <c r="N259" s="82"/>
      <c r="O259" s="82"/>
      <c r="P259" s="104"/>
      <c r="Q259" s="104"/>
      <c r="R259" s="104"/>
      <c r="S259" s="82"/>
      <c r="T259" s="82"/>
      <c r="U259" s="82"/>
      <c r="V259" s="66"/>
      <c r="W259" s="82"/>
      <c r="X259" s="82"/>
      <c r="Y259" s="183"/>
      <c r="Z259" s="82"/>
      <c r="AA259" s="181"/>
      <c r="AB259" s="82"/>
      <c r="AC259" s="82"/>
      <c r="AD259" s="82"/>
      <c r="AE259" s="82"/>
      <c r="AF259" s="82"/>
      <c r="AG259" s="83"/>
      <c r="AH259" s="83"/>
      <c r="AI259" s="219"/>
      <c r="AJ259" s="219"/>
      <c r="AK259" s="219"/>
      <c r="AL259" s="66"/>
      <c r="AM259" s="219"/>
      <c r="AN259" s="219"/>
      <c r="AO259" s="219"/>
      <c r="AP259" s="219"/>
      <c r="AQ259" s="219"/>
      <c r="AR259" s="219"/>
      <c r="AS259" s="219"/>
      <c r="AT259" s="219"/>
      <c r="AU259" s="219"/>
      <c r="AV259" s="219"/>
      <c r="AW259" s="219"/>
      <c r="AX259" s="219"/>
      <c r="AY259" s="219"/>
      <c r="AZ259" s="219"/>
      <c r="BA259" s="219"/>
      <c r="BB259" s="219"/>
      <c r="BC259" s="219"/>
      <c r="BD259" s="219"/>
      <c r="BE259" s="219"/>
      <c r="BF259" s="219"/>
      <c r="BG259" s="219"/>
      <c r="BH259" s="219"/>
      <c r="BI259" s="219"/>
      <c r="BJ259" s="219"/>
      <c r="BK259" s="219"/>
      <c r="BL259" s="219"/>
      <c r="BM259" s="219"/>
      <c r="BN259" s="219"/>
      <c r="BO259" s="219"/>
      <c r="BP259" s="219"/>
      <c r="BQ259" s="219"/>
      <c r="BR259" s="219"/>
      <c r="BS259" s="219"/>
      <c r="BT259" s="219"/>
      <c r="BU259" s="219"/>
      <c r="BV259" s="219"/>
      <c r="BW259" s="219"/>
      <c r="BX259" s="219"/>
      <c r="BY259" s="219"/>
      <c r="BZ259" s="219"/>
      <c r="CA259" s="219"/>
      <c r="CB259" s="219"/>
      <c r="CC259" s="219"/>
      <c r="CD259" s="219"/>
      <c r="CE259" s="219"/>
      <c r="CF259" s="219"/>
      <c r="CG259" s="219"/>
      <c r="CH259" s="219"/>
      <c r="CI259" s="219"/>
      <c r="CJ259" s="219"/>
      <c r="CK259" s="219"/>
      <c r="CL259" s="219"/>
      <c r="CM259" s="219"/>
      <c r="CN259" s="219"/>
      <c r="CO259" s="219"/>
      <c r="CP259" s="219"/>
      <c r="CQ259" s="219"/>
      <c r="CR259" s="219"/>
      <c r="CS259" s="219"/>
      <c r="CT259" s="219"/>
      <c r="CU259" s="219"/>
      <c r="CV259" s="219"/>
      <c r="CW259" s="219"/>
      <c r="CX259" s="219"/>
      <c r="CY259" s="219"/>
      <c r="CZ259" s="219"/>
      <c r="DA259" s="219"/>
      <c r="DB259" s="219"/>
      <c r="DC259" s="219"/>
      <c r="DD259" s="219"/>
      <c r="DE259" s="219"/>
      <c r="DF259" s="219"/>
      <c r="DG259" s="219"/>
      <c r="DH259" s="219"/>
      <c r="DI259" s="219"/>
      <c r="DJ259" s="219"/>
      <c r="DK259" s="219"/>
      <c r="DL259" s="219"/>
      <c r="DM259" s="219"/>
      <c r="DN259" s="219"/>
      <c r="DO259" s="219"/>
      <c r="DP259" s="219"/>
      <c r="DQ259" s="219"/>
      <c r="DR259" s="219"/>
      <c r="DS259" s="219"/>
      <c r="DT259" s="219"/>
      <c r="DU259" s="219"/>
      <c r="DV259" s="219"/>
      <c r="DW259" s="219"/>
      <c r="DX259" s="219"/>
      <c r="DY259" s="219"/>
      <c r="DZ259" s="219"/>
      <c r="EA259" s="219"/>
      <c r="EB259" s="219"/>
      <c r="EC259" s="219"/>
      <c r="ED259" s="219"/>
      <c r="EE259" s="219"/>
      <c r="EF259" s="219"/>
      <c r="EG259" s="219"/>
      <c r="EH259" s="219"/>
      <c r="EI259" s="219"/>
      <c r="EJ259" s="219"/>
      <c r="EK259" s="219"/>
      <c r="EL259" s="219"/>
      <c r="EM259" s="219"/>
      <c r="EN259" s="219"/>
      <c r="EO259" s="219"/>
      <c r="EP259" s="219"/>
      <c r="EQ259" s="219"/>
      <c r="ER259" s="219"/>
      <c r="ES259" s="219"/>
      <c r="ET259" s="219"/>
      <c r="EU259" s="219"/>
      <c r="EV259" s="219"/>
      <c r="EW259" s="219"/>
      <c r="EX259" s="219"/>
      <c r="EY259" s="219"/>
      <c r="EZ259" s="219"/>
      <c r="FA259" s="219"/>
      <c r="FB259" s="219"/>
      <c r="FC259" s="219"/>
      <c r="FD259" s="219"/>
      <c r="FE259" s="219"/>
      <c r="FF259" s="219"/>
      <c r="FG259" s="219"/>
      <c r="FH259" s="219"/>
      <c r="FI259" s="219"/>
      <c r="FJ259" s="219"/>
      <c r="FK259" s="219"/>
      <c r="FL259" s="219"/>
      <c r="FM259" s="219"/>
      <c r="FN259" s="219"/>
      <c r="FO259" s="219"/>
      <c r="FP259" s="219"/>
      <c r="FQ259" s="219"/>
      <c r="FR259" s="219"/>
      <c r="FS259" s="219"/>
      <c r="FT259" s="219"/>
      <c r="FU259" s="219"/>
      <c r="FV259" s="219"/>
      <c r="FW259" s="219"/>
      <c r="FX259" s="219"/>
      <c r="FY259" s="219"/>
      <c r="FZ259" s="219"/>
      <c r="GA259" s="219"/>
      <c r="GB259" s="219"/>
      <c r="GC259" s="219"/>
      <c r="GD259" s="219"/>
      <c r="GE259" s="219"/>
      <c r="GF259" s="219"/>
      <c r="GG259" s="219"/>
      <c r="GH259" s="219"/>
      <c r="GI259" s="219"/>
      <c r="GJ259" s="219"/>
      <c r="GK259" s="219"/>
      <c r="GL259" s="219"/>
      <c r="GM259" s="219"/>
      <c r="GN259" s="219"/>
      <c r="GO259" s="219"/>
      <c r="GP259" s="219"/>
      <c r="GQ259" s="219"/>
      <c r="GR259" s="219"/>
      <c r="GS259" s="219"/>
      <c r="GT259" s="219"/>
      <c r="GU259" s="219"/>
      <c r="GV259" s="219"/>
      <c r="GW259" s="219"/>
      <c r="GX259" s="219"/>
      <c r="GY259" s="219"/>
      <c r="GZ259" s="219"/>
      <c r="HA259" s="219"/>
      <c r="HB259" s="219"/>
      <c r="HC259" s="219"/>
      <c r="HD259" s="219"/>
      <c r="HE259" s="219"/>
      <c r="HF259" s="219"/>
      <c r="HG259" s="219"/>
      <c r="HH259" s="219"/>
      <c r="HI259" s="219"/>
      <c r="HJ259" s="219"/>
      <c r="HK259" s="219"/>
      <c r="HL259" s="219"/>
      <c r="HM259" s="219"/>
      <c r="HN259" s="219"/>
      <c r="HO259" s="219"/>
      <c r="HP259" s="219"/>
      <c r="HQ259" s="219"/>
      <c r="HR259" s="219"/>
      <c r="HS259" s="219"/>
      <c r="HT259" s="219"/>
      <c r="HU259" s="219"/>
      <c r="HV259" s="219"/>
      <c r="HW259" s="219"/>
      <c r="HX259" s="219"/>
      <c r="HY259" s="219"/>
      <c r="HZ259" s="219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  <c r="IR259" s="4"/>
      <c r="IS259" s="4"/>
      <c r="IT259" s="4"/>
      <c r="IU259" s="4"/>
      <c r="IV259" s="4"/>
      <c r="IW259" s="4"/>
      <c r="IX259" s="4"/>
      <c r="IY259" s="4"/>
      <c r="IZ259" s="4"/>
      <c r="JA259" s="4"/>
      <c r="JB259" s="4"/>
      <c r="JC259" s="4"/>
      <c r="JD259" s="4"/>
      <c r="JE259" s="4"/>
    </row>
    <row r="260" spans="1:265" s="78" customFormat="1">
      <c r="A260" s="76"/>
      <c r="B260" s="76"/>
      <c r="C260" s="76"/>
      <c r="D260" s="76"/>
      <c r="E260" s="76"/>
      <c r="F260" s="76"/>
      <c r="H260" s="79"/>
      <c r="I260" s="66"/>
      <c r="J260" s="80"/>
      <c r="K260" s="82"/>
      <c r="L260" s="82"/>
      <c r="M260" s="66"/>
      <c r="N260" s="82"/>
      <c r="O260" s="82"/>
      <c r="P260" s="104"/>
      <c r="Q260" s="104"/>
      <c r="R260" s="104"/>
      <c r="S260" s="82"/>
      <c r="T260" s="82"/>
      <c r="U260" s="82"/>
      <c r="V260" s="66"/>
      <c r="W260" s="82"/>
      <c r="X260" s="82"/>
      <c r="Y260" s="183"/>
      <c r="Z260" s="82"/>
      <c r="AA260" s="181"/>
      <c r="AB260" s="82"/>
      <c r="AC260" s="82"/>
      <c r="AD260" s="82"/>
      <c r="AE260" s="82"/>
      <c r="AF260" s="82"/>
      <c r="AG260" s="83"/>
      <c r="AH260" s="83"/>
      <c r="AI260" s="219"/>
      <c r="AJ260" s="219"/>
      <c r="AK260" s="219"/>
      <c r="AL260" s="66"/>
      <c r="AM260" s="219"/>
      <c r="AN260" s="219"/>
      <c r="AO260" s="219"/>
      <c r="AP260" s="219"/>
      <c r="AQ260" s="219"/>
      <c r="AR260" s="219"/>
      <c r="AS260" s="219"/>
      <c r="AT260" s="219"/>
      <c r="AU260" s="219"/>
      <c r="AV260" s="219"/>
      <c r="AW260" s="219"/>
      <c r="AX260" s="219"/>
      <c r="AY260" s="219"/>
      <c r="AZ260" s="219"/>
      <c r="BA260" s="219"/>
      <c r="BB260" s="219"/>
      <c r="BC260" s="219"/>
      <c r="BD260" s="219"/>
      <c r="BE260" s="219"/>
      <c r="BF260" s="219"/>
      <c r="BG260" s="219"/>
      <c r="BH260" s="219"/>
      <c r="BI260" s="219"/>
      <c r="BJ260" s="219"/>
      <c r="BK260" s="219"/>
      <c r="BL260" s="219"/>
      <c r="BM260" s="219"/>
      <c r="BN260" s="219"/>
      <c r="BO260" s="219"/>
      <c r="BP260" s="219"/>
      <c r="BQ260" s="219"/>
      <c r="BR260" s="219"/>
      <c r="BS260" s="219"/>
      <c r="BT260" s="219"/>
      <c r="BU260" s="219"/>
      <c r="BV260" s="219"/>
      <c r="BW260" s="219"/>
      <c r="BX260" s="219"/>
      <c r="BY260" s="219"/>
      <c r="BZ260" s="219"/>
      <c r="CA260" s="219"/>
      <c r="CB260" s="219"/>
      <c r="CC260" s="219"/>
      <c r="CD260" s="219"/>
      <c r="CE260" s="219"/>
      <c r="CF260" s="219"/>
      <c r="CG260" s="219"/>
      <c r="CH260" s="219"/>
      <c r="CI260" s="219"/>
      <c r="CJ260" s="219"/>
      <c r="CK260" s="219"/>
      <c r="CL260" s="219"/>
      <c r="CM260" s="219"/>
      <c r="CN260" s="219"/>
      <c r="CO260" s="219"/>
      <c r="CP260" s="219"/>
      <c r="CQ260" s="219"/>
      <c r="CR260" s="219"/>
      <c r="CS260" s="219"/>
      <c r="CT260" s="219"/>
      <c r="CU260" s="219"/>
      <c r="CV260" s="219"/>
      <c r="CW260" s="219"/>
      <c r="CX260" s="219"/>
      <c r="CY260" s="219"/>
      <c r="CZ260" s="219"/>
      <c r="DA260" s="219"/>
      <c r="DB260" s="219"/>
      <c r="DC260" s="219"/>
      <c r="DD260" s="219"/>
      <c r="DE260" s="219"/>
      <c r="DF260" s="219"/>
      <c r="DG260" s="219"/>
      <c r="DH260" s="219"/>
      <c r="DI260" s="219"/>
      <c r="DJ260" s="219"/>
      <c r="DK260" s="219"/>
      <c r="DL260" s="219"/>
      <c r="DM260" s="219"/>
      <c r="DN260" s="219"/>
      <c r="DO260" s="219"/>
      <c r="DP260" s="219"/>
      <c r="DQ260" s="219"/>
      <c r="DR260" s="219"/>
      <c r="DS260" s="219"/>
      <c r="DT260" s="219"/>
      <c r="DU260" s="219"/>
      <c r="DV260" s="219"/>
      <c r="DW260" s="219"/>
      <c r="DX260" s="219"/>
      <c r="DY260" s="219"/>
      <c r="DZ260" s="219"/>
      <c r="EA260" s="219"/>
      <c r="EB260" s="219"/>
      <c r="EC260" s="219"/>
      <c r="ED260" s="219"/>
      <c r="EE260" s="219"/>
      <c r="EF260" s="219"/>
      <c r="EG260" s="219"/>
      <c r="EH260" s="219"/>
      <c r="EI260" s="219"/>
      <c r="EJ260" s="219"/>
      <c r="EK260" s="219"/>
      <c r="EL260" s="219"/>
      <c r="EM260" s="219"/>
      <c r="EN260" s="219"/>
      <c r="EO260" s="219"/>
      <c r="EP260" s="219"/>
      <c r="EQ260" s="219"/>
      <c r="ER260" s="219"/>
      <c r="ES260" s="219"/>
      <c r="ET260" s="219"/>
      <c r="EU260" s="219"/>
      <c r="EV260" s="219"/>
      <c r="EW260" s="219"/>
      <c r="EX260" s="219"/>
      <c r="EY260" s="219"/>
      <c r="EZ260" s="219"/>
      <c r="FA260" s="219"/>
      <c r="FB260" s="219"/>
      <c r="FC260" s="219"/>
      <c r="FD260" s="219"/>
      <c r="FE260" s="219"/>
      <c r="FF260" s="219"/>
      <c r="FG260" s="219"/>
      <c r="FH260" s="219"/>
      <c r="FI260" s="219"/>
      <c r="FJ260" s="219"/>
      <c r="FK260" s="219"/>
      <c r="FL260" s="219"/>
      <c r="FM260" s="219"/>
      <c r="FN260" s="219"/>
      <c r="FO260" s="219"/>
      <c r="FP260" s="219"/>
      <c r="FQ260" s="219"/>
      <c r="FR260" s="219"/>
      <c r="FS260" s="219"/>
      <c r="FT260" s="219"/>
      <c r="FU260" s="219"/>
      <c r="FV260" s="219"/>
      <c r="FW260" s="219"/>
      <c r="FX260" s="219"/>
      <c r="FY260" s="219"/>
      <c r="FZ260" s="219"/>
      <c r="GA260" s="219"/>
      <c r="GB260" s="219"/>
      <c r="GC260" s="219"/>
      <c r="GD260" s="219"/>
      <c r="GE260" s="219"/>
      <c r="GF260" s="219"/>
      <c r="GG260" s="219"/>
      <c r="GH260" s="219"/>
      <c r="GI260" s="219"/>
      <c r="GJ260" s="219"/>
      <c r="GK260" s="219"/>
      <c r="GL260" s="219"/>
      <c r="GM260" s="219"/>
      <c r="GN260" s="219"/>
      <c r="GO260" s="219"/>
      <c r="GP260" s="219"/>
      <c r="GQ260" s="219"/>
      <c r="GR260" s="219"/>
      <c r="GS260" s="219"/>
      <c r="GT260" s="219"/>
      <c r="GU260" s="219"/>
      <c r="GV260" s="219"/>
      <c r="GW260" s="219"/>
      <c r="GX260" s="219"/>
      <c r="GY260" s="219"/>
      <c r="GZ260" s="219"/>
      <c r="HA260" s="219"/>
      <c r="HB260" s="219"/>
      <c r="HC260" s="219"/>
      <c r="HD260" s="219"/>
      <c r="HE260" s="219"/>
      <c r="HF260" s="219"/>
      <c r="HG260" s="219"/>
      <c r="HH260" s="219"/>
      <c r="HI260" s="219"/>
      <c r="HJ260" s="219"/>
      <c r="HK260" s="219"/>
      <c r="HL260" s="219"/>
      <c r="HM260" s="219"/>
      <c r="HN260" s="219"/>
      <c r="HO260" s="219"/>
      <c r="HP260" s="219"/>
      <c r="HQ260" s="219"/>
      <c r="HR260" s="219"/>
      <c r="HS260" s="219"/>
      <c r="HT260" s="219"/>
      <c r="HU260" s="219"/>
      <c r="HV260" s="219"/>
      <c r="HW260" s="219"/>
      <c r="HX260" s="219"/>
      <c r="HY260" s="219"/>
      <c r="HZ260" s="219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  <c r="IR260" s="4"/>
      <c r="IS260" s="4"/>
      <c r="IT260" s="4"/>
      <c r="IU260" s="4"/>
      <c r="IV260" s="4"/>
      <c r="IW260" s="4"/>
      <c r="IX260" s="4"/>
      <c r="IY260" s="4"/>
      <c r="IZ260" s="4"/>
      <c r="JA260" s="4"/>
      <c r="JB260" s="4"/>
      <c r="JC260" s="4"/>
      <c r="JD260" s="4"/>
      <c r="JE260" s="4"/>
    </row>
    <row r="261" spans="1:265" s="78" customFormat="1">
      <c r="A261" s="76"/>
      <c r="B261" s="76"/>
      <c r="C261" s="76"/>
      <c r="D261" s="76"/>
      <c r="E261" s="76"/>
      <c r="F261" s="76"/>
      <c r="H261" s="79"/>
      <c r="I261" s="66"/>
      <c r="J261" s="80"/>
      <c r="K261" s="82"/>
      <c r="L261" s="82"/>
      <c r="M261" s="66"/>
      <c r="N261" s="82"/>
      <c r="O261" s="82"/>
      <c r="P261" s="104"/>
      <c r="Q261" s="104"/>
      <c r="R261" s="104"/>
      <c r="S261" s="82"/>
      <c r="T261" s="82"/>
      <c r="U261" s="82"/>
      <c r="V261" s="66"/>
      <c r="W261" s="82"/>
      <c r="X261" s="82"/>
      <c r="Y261" s="183"/>
      <c r="Z261" s="82"/>
      <c r="AA261" s="181"/>
      <c r="AB261" s="82"/>
      <c r="AC261" s="82"/>
      <c r="AD261" s="82"/>
      <c r="AE261" s="82"/>
      <c r="AF261" s="82"/>
      <c r="AG261" s="83"/>
      <c r="AH261" s="83"/>
      <c r="AI261" s="219"/>
      <c r="AJ261" s="219"/>
      <c r="AK261" s="219"/>
      <c r="AL261" s="66"/>
      <c r="AM261" s="219"/>
      <c r="AN261" s="219"/>
      <c r="AO261" s="219"/>
      <c r="AP261" s="219"/>
      <c r="AQ261" s="219"/>
      <c r="AR261" s="219"/>
      <c r="AS261" s="219"/>
      <c r="AT261" s="219"/>
      <c r="AU261" s="219"/>
      <c r="AV261" s="219"/>
      <c r="AW261" s="219"/>
      <c r="AX261" s="219"/>
      <c r="AY261" s="219"/>
      <c r="AZ261" s="219"/>
      <c r="BA261" s="219"/>
      <c r="BB261" s="219"/>
      <c r="BC261" s="219"/>
      <c r="BD261" s="219"/>
      <c r="BE261" s="219"/>
      <c r="BF261" s="219"/>
      <c r="BG261" s="219"/>
      <c r="BH261" s="219"/>
      <c r="BI261" s="219"/>
      <c r="BJ261" s="219"/>
      <c r="BK261" s="219"/>
      <c r="BL261" s="219"/>
      <c r="BM261" s="219"/>
      <c r="BN261" s="219"/>
      <c r="BO261" s="219"/>
      <c r="BP261" s="219"/>
      <c r="BQ261" s="219"/>
      <c r="BR261" s="219"/>
      <c r="BS261" s="219"/>
      <c r="BT261" s="219"/>
      <c r="BU261" s="219"/>
      <c r="BV261" s="219"/>
      <c r="BW261" s="219"/>
      <c r="BX261" s="219"/>
      <c r="BY261" s="219"/>
      <c r="BZ261" s="219"/>
      <c r="CA261" s="219"/>
      <c r="CB261" s="219"/>
      <c r="CC261" s="219"/>
      <c r="CD261" s="219"/>
      <c r="CE261" s="219"/>
      <c r="CF261" s="219"/>
      <c r="CG261" s="219"/>
      <c r="CH261" s="219"/>
      <c r="CI261" s="219"/>
      <c r="CJ261" s="219"/>
      <c r="CK261" s="219"/>
      <c r="CL261" s="219"/>
      <c r="CM261" s="219"/>
      <c r="CN261" s="219"/>
      <c r="CO261" s="219"/>
      <c r="CP261" s="219"/>
      <c r="CQ261" s="219"/>
      <c r="CR261" s="219"/>
      <c r="CS261" s="219"/>
      <c r="CT261" s="219"/>
      <c r="CU261" s="219"/>
      <c r="CV261" s="219"/>
      <c r="CW261" s="219"/>
      <c r="CX261" s="219"/>
      <c r="CY261" s="219"/>
      <c r="CZ261" s="219"/>
      <c r="DA261" s="219"/>
      <c r="DB261" s="219"/>
      <c r="DC261" s="219"/>
      <c r="DD261" s="219"/>
      <c r="DE261" s="219"/>
      <c r="DF261" s="219"/>
      <c r="DG261" s="219"/>
      <c r="DH261" s="219"/>
      <c r="DI261" s="219"/>
      <c r="DJ261" s="219"/>
      <c r="DK261" s="219"/>
      <c r="DL261" s="219"/>
      <c r="DM261" s="219"/>
      <c r="DN261" s="219"/>
      <c r="DO261" s="219"/>
      <c r="DP261" s="219"/>
      <c r="DQ261" s="219"/>
      <c r="DR261" s="219"/>
      <c r="DS261" s="219"/>
      <c r="DT261" s="219"/>
      <c r="DU261" s="219"/>
      <c r="DV261" s="219"/>
      <c r="DW261" s="219"/>
      <c r="DX261" s="219"/>
      <c r="DY261" s="219"/>
      <c r="DZ261" s="219"/>
      <c r="EA261" s="219"/>
      <c r="EB261" s="219"/>
      <c r="EC261" s="219"/>
      <c r="ED261" s="219"/>
      <c r="EE261" s="219"/>
      <c r="EF261" s="219"/>
      <c r="EG261" s="219"/>
      <c r="EH261" s="219"/>
      <c r="EI261" s="219"/>
      <c r="EJ261" s="219"/>
      <c r="EK261" s="219"/>
      <c r="EL261" s="219"/>
      <c r="EM261" s="219"/>
      <c r="EN261" s="219"/>
      <c r="EO261" s="219"/>
      <c r="EP261" s="219"/>
      <c r="EQ261" s="219"/>
      <c r="ER261" s="219"/>
      <c r="ES261" s="219"/>
      <c r="ET261" s="219"/>
      <c r="EU261" s="219"/>
      <c r="EV261" s="219"/>
      <c r="EW261" s="219"/>
      <c r="EX261" s="219"/>
      <c r="EY261" s="219"/>
      <c r="EZ261" s="219"/>
      <c r="FA261" s="219"/>
      <c r="FB261" s="219"/>
      <c r="FC261" s="219"/>
      <c r="FD261" s="219"/>
      <c r="FE261" s="219"/>
      <c r="FF261" s="219"/>
      <c r="FG261" s="219"/>
      <c r="FH261" s="219"/>
      <c r="FI261" s="219"/>
      <c r="FJ261" s="219"/>
      <c r="FK261" s="219"/>
      <c r="FL261" s="219"/>
      <c r="FM261" s="219"/>
      <c r="FN261" s="219"/>
      <c r="FO261" s="219"/>
      <c r="FP261" s="219"/>
      <c r="FQ261" s="219"/>
      <c r="FR261" s="219"/>
      <c r="FS261" s="219"/>
      <c r="FT261" s="219"/>
      <c r="FU261" s="219"/>
      <c r="FV261" s="219"/>
      <c r="FW261" s="219"/>
      <c r="FX261" s="219"/>
      <c r="FY261" s="219"/>
      <c r="FZ261" s="219"/>
      <c r="GA261" s="219"/>
      <c r="GB261" s="219"/>
      <c r="GC261" s="219"/>
      <c r="GD261" s="219"/>
      <c r="GE261" s="219"/>
      <c r="GF261" s="219"/>
      <c r="GG261" s="219"/>
      <c r="GH261" s="219"/>
      <c r="GI261" s="219"/>
      <c r="GJ261" s="219"/>
      <c r="GK261" s="219"/>
      <c r="GL261" s="219"/>
      <c r="GM261" s="219"/>
      <c r="GN261" s="219"/>
      <c r="GO261" s="219"/>
      <c r="GP261" s="219"/>
      <c r="GQ261" s="219"/>
      <c r="GR261" s="219"/>
      <c r="GS261" s="219"/>
      <c r="GT261" s="219"/>
      <c r="GU261" s="219"/>
      <c r="GV261" s="219"/>
      <c r="GW261" s="219"/>
      <c r="GX261" s="219"/>
      <c r="GY261" s="219"/>
      <c r="GZ261" s="219"/>
      <c r="HA261" s="219"/>
      <c r="HB261" s="219"/>
      <c r="HC261" s="219"/>
      <c r="HD261" s="219"/>
      <c r="HE261" s="219"/>
      <c r="HF261" s="219"/>
      <c r="HG261" s="219"/>
      <c r="HH261" s="219"/>
      <c r="HI261" s="219"/>
      <c r="HJ261" s="219"/>
      <c r="HK261" s="219"/>
      <c r="HL261" s="219"/>
      <c r="HM261" s="219"/>
      <c r="HN261" s="219"/>
      <c r="HO261" s="219"/>
      <c r="HP261" s="219"/>
      <c r="HQ261" s="219"/>
      <c r="HR261" s="219"/>
      <c r="HS261" s="219"/>
      <c r="HT261" s="219"/>
      <c r="HU261" s="219"/>
      <c r="HV261" s="219"/>
      <c r="HW261" s="219"/>
      <c r="HX261" s="219"/>
      <c r="HY261" s="219"/>
      <c r="HZ261" s="219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  <c r="IR261" s="4"/>
      <c r="IS261" s="4"/>
      <c r="IT261" s="4"/>
      <c r="IU261" s="4"/>
      <c r="IV261" s="4"/>
      <c r="IW261" s="4"/>
      <c r="IX261" s="4"/>
      <c r="IY261" s="4"/>
      <c r="IZ261" s="4"/>
      <c r="JA261" s="4"/>
      <c r="JB261" s="4"/>
      <c r="JC261" s="4"/>
      <c r="JD261" s="4"/>
      <c r="JE261" s="4"/>
    </row>
    <row r="262" spans="1:265" s="78" customFormat="1">
      <c r="A262" s="76"/>
      <c r="B262" s="76"/>
      <c r="C262" s="76"/>
      <c r="D262" s="76"/>
      <c r="E262" s="76"/>
      <c r="F262" s="76"/>
      <c r="H262" s="79"/>
      <c r="I262" s="66"/>
      <c r="J262" s="80"/>
      <c r="K262" s="82"/>
      <c r="L262" s="82"/>
      <c r="M262" s="66"/>
      <c r="N262" s="82"/>
      <c r="O262" s="82"/>
      <c r="P262" s="104"/>
      <c r="Q262" s="104"/>
      <c r="R262" s="104"/>
      <c r="S262" s="82"/>
      <c r="T262" s="82"/>
      <c r="U262" s="82"/>
      <c r="V262" s="66"/>
      <c r="W262" s="82"/>
      <c r="X262" s="82"/>
      <c r="Y262" s="183"/>
      <c r="Z262" s="82"/>
      <c r="AA262" s="181"/>
      <c r="AB262" s="82"/>
      <c r="AC262" s="82"/>
      <c r="AD262" s="82"/>
      <c r="AE262" s="82"/>
      <c r="AF262" s="82"/>
      <c r="AG262" s="83"/>
      <c r="AH262" s="83"/>
      <c r="AI262" s="219"/>
      <c r="AJ262" s="219"/>
      <c r="AK262" s="219"/>
      <c r="AL262" s="66"/>
      <c r="AM262" s="219"/>
      <c r="AN262" s="219"/>
      <c r="AO262" s="219"/>
      <c r="AP262" s="219"/>
      <c r="AQ262" s="219"/>
      <c r="AR262" s="219"/>
      <c r="AS262" s="219"/>
      <c r="AT262" s="219"/>
      <c r="AU262" s="219"/>
      <c r="AV262" s="219"/>
      <c r="AW262" s="219"/>
      <c r="AX262" s="219"/>
      <c r="AY262" s="219"/>
      <c r="AZ262" s="219"/>
      <c r="BA262" s="219"/>
      <c r="BB262" s="219"/>
      <c r="BC262" s="219"/>
      <c r="BD262" s="219"/>
      <c r="BE262" s="219"/>
      <c r="BF262" s="219"/>
      <c r="BG262" s="219"/>
      <c r="BH262" s="219"/>
      <c r="BI262" s="219"/>
      <c r="BJ262" s="219"/>
      <c r="BK262" s="219"/>
      <c r="BL262" s="219"/>
      <c r="BM262" s="219"/>
      <c r="BN262" s="219"/>
      <c r="BO262" s="219"/>
      <c r="BP262" s="219"/>
      <c r="BQ262" s="219"/>
      <c r="BR262" s="219"/>
      <c r="BS262" s="219"/>
      <c r="BT262" s="219"/>
      <c r="BU262" s="219"/>
      <c r="BV262" s="219"/>
      <c r="BW262" s="219"/>
      <c r="BX262" s="219"/>
      <c r="BY262" s="219"/>
      <c r="BZ262" s="219"/>
      <c r="CA262" s="219"/>
      <c r="CB262" s="219"/>
      <c r="CC262" s="219"/>
      <c r="CD262" s="219"/>
      <c r="CE262" s="219"/>
      <c r="CF262" s="219"/>
      <c r="CG262" s="219"/>
      <c r="CH262" s="219"/>
      <c r="CI262" s="219"/>
      <c r="CJ262" s="219"/>
      <c r="CK262" s="219"/>
      <c r="CL262" s="219"/>
      <c r="CM262" s="219"/>
      <c r="CN262" s="219"/>
      <c r="CO262" s="219"/>
      <c r="CP262" s="219"/>
      <c r="CQ262" s="219"/>
      <c r="CR262" s="219"/>
      <c r="CS262" s="219"/>
      <c r="CT262" s="219"/>
      <c r="CU262" s="219"/>
      <c r="CV262" s="219"/>
      <c r="CW262" s="219"/>
      <c r="CX262" s="219"/>
      <c r="CY262" s="219"/>
      <c r="CZ262" s="219"/>
      <c r="DA262" s="219"/>
      <c r="DB262" s="219"/>
      <c r="DC262" s="219"/>
      <c r="DD262" s="219"/>
      <c r="DE262" s="219"/>
      <c r="DF262" s="219"/>
      <c r="DG262" s="219"/>
      <c r="DH262" s="219"/>
      <c r="DI262" s="219"/>
      <c r="DJ262" s="219"/>
      <c r="DK262" s="219"/>
      <c r="DL262" s="219"/>
      <c r="DM262" s="219"/>
      <c r="DN262" s="219"/>
      <c r="DO262" s="219"/>
      <c r="DP262" s="219"/>
      <c r="DQ262" s="219"/>
      <c r="DR262" s="219"/>
      <c r="DS262" s="219"/>
      <c r="DT262" s="219"/>
      <c r="DU262" s="219"/>
      <c r="DV262" s="219"/>
      <c r="DW262" s="219"/>
      <c r="DX262" s="219"/>
      <c r="DY262" s="219"/>
      <c r="DZ262" s="219"/>
      <c r="EA262" s="219"/>
      <c r="EB262" s="219"/>
      <c r="EC262" s="219"/>
      <c r="ED262" s="219"/>
      <c r="EE262" s="219"/>
      <c r="EF262" s="219"/>
      <c r="EG262" s="219"/>
      <c r="EH262" s="219"/>
      <c r="EI262" s="219"/>
      <c r="EJ262" s="219"/>
      <c r="EK262" s="219"/>
      <c r="EL262" s="219"/>
      <c r="EM262" s="219"/>
      <c r="EN262" s="219"/>
      <c r="EO262" s="219"/>
      <c r="EP262" s="219"/>
      <c r="EQ262" s="219"/>
      <c r="ER262" s="219"/>
      <c r="ES262" s="219"/>
      <c r="ET262" s="219"/>
      <c r="EU262" s="219"/>
      <c r="EV262" s="219"/>
      <c r="EW262" s="219"/>
      <c r="EX262" s="219"/>
      <c r="EY262" s="219"/>
      <c r="EZ262" s="219"/>
      <c r="FA262" s="219"/>
      <c r="FB262" s="219"/>
      <c r="FC262" s="219"/>
      <c r="FD262" s="219"/>
      <c r="FE262" s="219"/>
      <c r="FF262" s="219"/>
      <c r="FG262" s="219"/>
      <c r="FH262" s="219"/>
      <c r="FI262" s="219"/>
      <c r="FJ262" s="219"/>
      <c r="FK262" s="219"/>
      <c r="FL262" s="219"/>
      <c r="FM262" s="219"/>
      <c r="FN262" s="219"/>
      <c r="FO262" s="219"/>
      <c r="FP262" s="219"/>
      <c r="FQ262" s="219"/>
      <c r="FR262" s="219"/>
      <c r="FS262" s="219"/>
      <c r="FT262" s="219"/>
      <c r="FU262" s="219"/>
      <c r="FV262" s="219"/>
      <c r="FW262" s="219"/>
      <c r="FX262" s="219"/>
      <c r="FY262" s="219"/>
      <c r="FZ262" s="219"/>
      <c r="GA262" s="219"/>
      <c r="GB262" s="219"/>
      <c r="GC262" s="219"/>
      <c r="GD262" s="219"/>
      <c r="GE262" s="219"/>
      <c r="GF262" s="219"/>
      <c r="GG262" s="219"/>
      <c r="GH262" s="219"/>
      <c r="GI262" s="219"/>
      <c r="GJ262" s="219"/>
      <c r="GK262" s="219"/>
      <c r="GL262" s="219"/>
      <c r="GM262" s="219"/>
      <c r="GN262" s="219"/>
      <c r="GO262" s="219"/>
      <c r="GP262" s="219"/>
      <c r="GQ262" s="219"/>
      <c r="GR262" s="219"/>
      <c r="GS262" s="219"/>
      <c r="GT262" s="219"/>
      <c r="GU262" s="219"/>
      <c r="GV262" s="219"/>
      <c r="GW262" s="219"/>
      <c r="GX262" s="219"/>
      <c r="GY262" s="219"/>
      <c r="GZ262" s="219"/>
      <c r="HA262" s="219"/>
      <c r="HB262" s="219"/>
      <c r="HC262" s="219"/>
      <c r="HD262" s="219"/>
      <c r="HE262" s="219"/>
      <c r="HF262" s="219"/>
      <c r="HG262" s="219"/>
      <c r="HH262" s="219"/>
      <c r="HI262" s="219"/>
      <c r="HJ262" s="219"/>
      <c r="HK262" s="219"/>
      <c r="HL262" s="219"/>
      <c r="HM262" s="219"/>
      <c r="HN262" s="219"/>
      <c r="HO262" s="219"/>
      <c r="HP262" s="219"/>
      <c r="HQ262" s="219"/>
      <c r="HR262" s="219"/>
      <c r="HS262" s="219"/>
      <c r="HT262" s="219"/>
      <c r="HU262" s="219"/>
      <c r="HV262" s="219"/>
      <c r="HW262" s="219"/>
      <c r="HX262" s="219"/>
      <c r="HY262" s="219"/>
      <c r="HZ262" s="219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  <c r="IR262" s="4"/>
      <c r="IS262" s="4"/>
      <c r="IT262" s="4"/>
      <c r="IU262" s="4"/>
      <c r="IV262" s="4"/>
      <c r="IW262" s="4"/>
      <c r="IX262" s="4"/>
      <c r="IY262" s="4"/>
      <c r="IZ262" s="4"/>
      <c r="JA262" s="4"/>
      <c r="JB262" s="4"/>
      <c r="JC262" s="4"/>
      <c r="JD262" s="4"/>
      <c r="JE262" s="4"/>
    </row>
    <row r="263" spans="1:265" s="78" customFormat="1">
      <c r="A263" s="76"/>
      <c r="B263" s="76"/>
      <c r="C263" s="76"/>
      <c r="D263" s="76"/>
      <c r="E263" s="76"/>
      <c r="F263" s="76"/>
      <c r="H263" s="79"/>
      <c r="I263" s="66"/>
      <c r="J263" s="80"/>
      <c r="K263" s="82"/>
      <c r="L263" s="82"/>
      <c r="M263" s="66"/>
      <c r="N263" s="82"/>
      <c r="O263" s="82"/>
      <c r="P263" s="104"/>
      <c r="Q263" s="104"/>
      <c r="R263" s="104"/>
      <c r="S263" s="82"/>
      <c r="T263" s="82"/>
      <c r="U263" s="82"/>
      <c r="V263" s="66"/>
      <c r="W263" s="82"/>
      <c r="X263" s="82"/>
      <c r="Y263" s="183"/>
      <c r="Z263" s="82"/>
      <c r="AA263" s="181"/>
      <c r="AB263" s="82"/>
      <c r="AC263" s="82"/>
      <c r="AD263" s="82"/>
      <c r="AE263" s="82"/>
      <c r="AF263" s="82"/>
      <c r="AG263" s="83"/>
      <c r="AH263" s="83"/>
      <c r="AI263" s="219"/>
      <c r="AJ263" s="219"/>
      <c r="AK263" s="219"/>
      <c r="AL263" s="66"/>
      <c r="AM263" s="219"/>
      <c r="AN263" s="219"/>
      <c r="AO263" s="219"/>
      <c r="AP263" s="219"/>
      <c r="AQ263" s="219"/>
      <c r="AR263" s="219"/>
      <c r="AS263" s="219"/>
      <c r="AT263" s="219"/>
      <c r="AU263" s="219"/>
      <c r="AV263" s="219"/>
      <c r="AW263" s="219"/>
      <c r="AX263" s="219"/>
      <c r="AY263" s="219"/>
      <c r="AZ263" s="219"/>
      <c r="BA263" s="219"/>
      <c r="BB263" s="219"/>
      <c r="BC263" s="219"/>
      <c r="BD263" s="219"/>
      <c r="BE263" s="219"/>
      <c r="BF263" s="219"/>
      <c r="BG263" s="219"/>
      <c r="BH263" s="219"/>
      <c r="BI263" s="219"/>
      <c r="BJ263" s="219"/>
      <c r="BK263" s="219"/>
      <c r="BL263" s="219"/>
      <c r="BM263" s="219"/>
      <c r="BN263" s="219"/>
      <c r="BO263" s="219"/>
      <c r="BP263" s="219"/>
      <c r="BQ263" s="219"/>
      <c r="BR263" s="219"/>
      <c r="BS263" s="219"/>
      <c r="BT263" s="219"/>
      <c r="BU263" s="219"/>
      <c r="BV263" s="219"/>
      <c r="BW263" s="219"/>
      <c r="BX263" s="219"/>
      <c r="BY263" s="219"/>
      <c r="BZ263" s="219"/>
      <c r="CA263" s="219"/>
      <c r="CB263" s="219"/>
      <c r="CC263" s="219"/>
      <c r="CD263" s="219"/>
      <c r="CE263" s="219"/>
      <c r="CF263" s="219"/>
      <c r="CG263" s="219"/>
      <c r="CH263" s="219"/>
      <c r="CI263" s="219"/>
      <c r="CJ263" s="219"/>
      <c r="CK263" s="219"/>
      <c r="CL263" s="219"/>
      <c r="CM263" s="219"/>
      <c r="CN263" s="219"/>
      <c r="CO263" s="219"/>
      <c r="CP263" s="219"/>
      <c r="CQ263" s="219"/>
      <c r="CR263" s="219"/>
      <c r="CS263" s="219"/>
      <c r="CT263" s="219"/>
      <c r="CU263" s="219"/>
      <c r="CV263" s="219"/>
      <c r="CW263" s="219"/>
      <c r="CX263" s="219"/>
      <c r="CY263" s="219"/>
      <c r="CZ263" s="219"/>
      <c r="DA263" s="219"/>
      <c r="DB263" s="219"/>
      <c r="DC263" s="219"/>
      <c r="DD263" s="219"/>
      <c r="DE263" s="219"/>
      <c r="DF263" s="219"/>
      <c r="DG263" s="219"/>
      <c r="DH263" s="219"/>
      <c r="DI263" s="219"/>
      <c r="DJ263" s="219"/>
      <c r="DK263" s="219"/>
      <c r="DL263" s="219"/>
      <c r="DM263" s="219"/>
      <c r="DN263" s="219"/>
      <c r="DO263" s="219"/>
      <c r="DP263" s="219"/>
      <c r="DQ263" s="219"/>
      <c r="DR263" s="219"/>
      <c r="DS263" s="219"/>
      <c r="DT263" s="219"/>
      <c r="DU263" s="219"/>
      <c r="DV263" s="219"/>
      <c r="DW263" s="219"/>
      <c r="DX263" s="219"/>
      <c r="DY263" s="219"/>
      <c r="DZ263" s="219"/>
      <c r="EA263" s="219"/>
      <c r="EB263" s="219"/>
      <c r="EC263" s="219"/>
      <c r="ED263" s="219"/>
      <c r="EE263" s="219"/>
      <c r="EF263" s="219"/>
      <c r="EG263" s="219"/>
      <c r="EH263" s="219"/>
      <c r="EI263" s="219"/>
      <c r="EJ263" s="219"/>
      <c r="EK263" s="219"/>
      <c r="EL263" s="219"/>
      <c r="EM263" s="219"/>
      <c r="EN263" s="219"/>
      <c r="EO263" s="219"/>
      <c r="EP263" s="219"/>
      <c r="EQ263" s="219"/>
      <c r="ER263" s="219"/>
      <c r="ES263" s="219"/>
      <c r="ET263" s="219"/>
      <c r="EU263" s="219"/>
      <c r="EV263" s="219"/>
      <c r="EW263" s="219"/>
      <c r="EX263" s="219"/>
      <c r="EY263" s="219"/>
      <c r="EZ263" s="219"/>
      <c r="FA263" s="219"/>
      <c r="FB263" s="219"/>
      <c r="FC263" s="219"/>
      <c r="FD263" s="219"/>
      <c r="FE263" s="219"/>
      <c r="FF263" s="219"/>
      <c r="FG263" s="219"/>
      <c r="FH263" s="219"/>
      <c r="FI263" s="219"/>
      <c r="FJ263" s="219"/>
      <c r="FK263" s="219"/>
      <c r="FL263" s="219"/>
      <c r="FM263" s="219"/>
      <c r="FN263" s="219"/>
      <c r="FO263" s="219"/>
      <c r="FP263" s="219"/>
      <c r="FQ263" s="219"/>
      <c r="FR263" s="219"/>
      <c r="FS263" s="219"/>
      <c r="FT263" s="219"/>
      <c r="FU263" s="219"/>
      <c r="FV263" s="219"/>
      <c r="FW263" s="219"/>
      <c r="FX263" s="219"/>
      <c r="FY263" s="219"/>
      <c r="FZ263" s="219"/>
      <c r="GA263" s="219"/>
      <c r="GB263" s="219"/>
      <c r="GC263" s="219"/>
      <c r="GD263" s="219"/>
      <c r="GE263" s="219"/>
      <c r="GF263" s="219"/>
      <c r="GG263" s="219"/>
      <c r="GH263" s="219"/>
      <c r="GI263" s="219"/>
      <c r="GJ263" s="219"/>
      <c r="GK263" s="219"/>
      <c r="GL263" s="219"/>
      <c r="GM263" s="219"/>
      <c r="GN263" s="219"/>
      <c r="GO263" s="219"/>
      <c r="GP263" s="219"/>
      <c r="GQ263" s="219"/>
      <c r="GR263" s="219"/>
      <c r="GS263" s="219"/>
      <c r="GT263" s="219"/>
      <c r="GU263" s="219"/>
      <c r="GV263" s="219"/>
      <c r="GW263" s="219"/>
      <c r="GX263" s="219"/>
      <c r="GY263" s="219"/>
      <c r="GZ263" s="219"/>
      <c r="HA263" s="219"/>
      <c r="HB263" s="219"/>
      <c r="HC263" s="219"/>
      <c r="HD263" s="219"/>
      <c r="HE263" s="219"/>
      <c r="HF263" s="219"/>
      <c r="HG263" s="219"/>
      <c r="HH263" s="219"/>
      <c r="HI263" s="219"/>
      <c r="HJ263" s="219"/>
      <c r="HK263" s="219"/>
      <c r="HL263" s="219"/>
      <c r="HM263" s="219"/>
      <c r="HN263" s="219"/>
      <c r="HO263" s="219"/>
      <c r="HP263" s="219"/>
      <c r="HQ263" s="219"/>
      <c r="HR263" s="219"/>
      <c r="HS263" s="219"/>
      <c r="HT263" s="219"/>
      <c r="HU263" s="219"/>
      <c r="HV263" s="219"/>
      <c r="HW263" s="219"/>
      <c r="HX263" s="219"/>
      <c r="HY263" s="219"/>
      <c r="HZ263" s="219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  <c r="IR263" s="4"/>
      <c r="IS263" s="4"/>
      <c r="IT263" s="4"/>
      <c r="IU263" s="4"/>
      <c r="IV263" s="4"/>
      <c r="IW263" s="4"/>
      <c r="IX263" s="4"/>
      <c r="IY263" s="4"/>
      <c r="IZ263" s="4"/>
      <c r="JA263" s="4"/>
      <c r="JB263" s="4"/>
      <c r="JC263" s="4"/>
      <c r="JD263" s="4"/>
      <c r="JE263" s="4"/>
    </row>
    <row r="264" spans="1:265" s="78" customFormat="1">
      <c r="A264" s="76"/>
      <c r="B264" s="76"/>
      <c r="C264" s="76"/>
      <c r="D264" s="76"/>
      <c r="E264" s="76"/>
      <c r="F264" s="76"/>
      <c r="H264" s="79"/>
      <c r="I264" s="66"/>
      <c r="J264" s="80"/>
      <c r="K264" s="82"/>
      <c r="L264" s="82"/>
      <c r="M264" s="66"/>
      <c r="N264" s="82"/>
      <c r="O264" s="82"/>
      <c r="P264" s="104"/>
      <c r="Q264" s="104"/>
      <c r="R264" s="104"/>
      <c r="S264" s="82"/>
      <c r="T264" s="82"/>
      <c r="U264" s="82"/>
      <c r="V264" s="66"/>
      <c r="W264" s="82"/>
      <c r="X264" s="82"/>
      <c r="Y264" s="183"/>
      <c r="Z264" s="82"/>
      <c r="AA264" s="181"/>
      <c r="AB264" s="82"/>
      <c r="AC264" s="82"/>
      <c r="AD264" s="82"/>
      <c r="AE264" s="82"/>
      <c r="AF264" s="82"/>
      <c r="AG264" s="83"/>
      <c r="AH264" s="83"/>
      <c r="AI264" s="219"/>
      <c r="AJ264" s="219"/>
      <c r="AK264" s="219"/>
      <c r="AL264" s="66"/>
      <c r="AM264" s="219"/>
      <c r="AN264" s="219"/>
      <c r="AO264" s="219"/>
      <c r="AP264" s="219"/>
      <c r="AQ264" s="219"/>
      <c r="AR264" s="219"/>
      <c r="AS264" s="219"/>
      <c r="AT264" s="219"/>
      <c r="AU264" s="219"/>
      <c r="AV264" s="219"/>
      <c r="AW264" s="219"/>
      <c r="AX264" s="219"/>
      <c r="AY264" s="219"/>
      <c r="AZ264" s="219"/>
      <c r="BA264" s="219"/>
      <c r="BB264" s="219"/>
      <c r="BC264" s="219"/>
      <c r="BD264" s="219"/>
      <c r="BE264" s="219"/>
      <c r="BF264" s="219"/>
      <c r="BG264" s="219"/>
      <c r="BH264" s="219"/>
      <c r="BI264" s="219"/>
      <c r="BJ264" s="219"/>
      <c r="BK264" s="219"/>
      <c r="BL264" s="219"/>
      <c r="BM264" s="219"/>
      <c r="BN264" s="219"/>
      <c r="BO264" s="219"/>
      <c r="BP264" s="219"/>
      <c r="BQ264" s="219"/>
      <c r="BR264" s="219"/>
      <c r="BS264" s="219"/>
      <c r="BT264" s="219"/>
      <c r="BU264" s="219"/>
      <c r="BV264" s="219"/>
      <c r="BW264" s="219"/>
      <c r="BX264" s="219"/>
      <c r="BY264" s="219"/>
      <c r="BZ264" s="219"/>
      <c r="CA264" s="219"/>
      <c r="CB264" s="219"/>
      <c r="CC264" s="219"/>
      <c r="CD264" s="219"/>
      <c r="CE264" s="219"/>
      <c r="CF264" s="219"/>
      <c r="CG264" s="219"/>
      <c r="CH264" s="219"/>
      <c r="CI264" s="219"/>
      <c r="CJ264" s="219"/>
      <c r="CK264" s="219"/>
      <c r="CL264" s="219"/>
      <c r="CM264" s="219"/>
      <c r="CN264" s="219"/>
      <c r="CO264" s="219"/>
      <c r="CP264" s="219"/>
      <c r="CQ264" s="219"/>
      <c r="CR264" s="219"/>
      <c r="CS264" s="219"/>
      <c r="CT264" s="219"/>
      <c r="CU264" s="219"/>
      <c r="CV264" s="219"/>
      <c r="CW264" s="219"/>
      <c r="CX264" s="219"/>
      <c r="CY264" s="219"/>
      <c r="CZ264" s="219"/>
      <c r="DA264" s="219"/>
      <c r="DB264" s="219"/>
      <c r="DC264" s="219"/>
      <c r="DD264" s="219"/>
      <c r="DE264" s="219"/>
      <c r="DF264" s="219"/>
      <c r="DG264" s="219"/>
      <c r="DH264" s="219"/>
      <c r="DI264" s="219"/>
      <c r="DJ264" s="219"/>
      <c r="DK264" s="219"/>
      <c r="DL264" s="219"/>
      <c r="DM264" s="219"/>
      <c r="DN264" s="219"/>
      <c r="DO264" s="219"/>
      <c r="DP264" s="219"/>
      <c r="DQ264" s="219"/>
      <c r="DR264" s="219"/>
      <c r="DS264" s="219"/>
      <c r="DT264" s="219"/>
      <c r="DU264" s="219"/>
      <c r="DV264" s="219"/>
      <c r="DW264" s="219"/>
      <c r="DX264" s="219"/>
      <c r="DY264" s="219"/>
      <c r="DZ264" s="219"/>
      <c r="EA264" s="219"/>
      <c r="EB264" s="219"/>
      <c r="EC264" s="219"/>
      <c r="ED264" s="219"/>
      <c r="EE264" s="219"/>
      <c r="EF264" s="219"/>
      <c r="EG264" s="219"/>
      <c r="EH264" s="219"/>
      <c r="EI264" s="219"/>
      <c r="EJ264" s="219"/>
      <c r="EK264" s="219"/>
      <c r="EL264" s="219"/>
      <c r="EM264" s="219"/>
      <c r="EN264" s="219"/>
      <c r="EO264" s="219"/>
      <c r="EP264" s="219"/>
      <c r="EQ264" s="219"/>
      <c r="ER264" s="219"/>
      <c r="ES264" s="219"/>
      <c r="ET264" s="219"/>
      <c r="EU264" s="219"/>
      <c r="EV264" s="219"/>
      <c r="EW264" s="219"/>
      <c r="EX264" s="219"/>
      <c r="EY264" s="219"/>
      <c r="EZ264" s="219"/>
      <c r="FA264" s="219"/>
      <c r="FB264" s="219"/>
      <c r="FC264" s="219"/>
      <c r="FD264" s="219"/>
      <c r="FE264" s="219"/>
      <c r="FF264" s="219"/>
      <c r="FG264" s="219"/>
      <c r="FH264" s="219"/>
      <c r="FI264" s="219"/>
      <c r="FJ264" s="219"/>
      <c r="FK264" s="219"/>
      <c r="FL264" s="219"/>
      <c r="FM264" s="219"/>
      <c r="FN264" s="219"/>
      <c r="FO264" s="219"/>
      <c r="FP264" s="219"/>
      <c r="FQ264" s="219"/>
      <c r="FR264" s="219"/>
      <c r="FS264" s="219"/>
      <c r="FT264" s="219"/>
      <c r="FU264" s="219"/>
      <c r="FV264" s="219"/>
      <c r="FW264" s="219"/>
      <c r="FX264" s="219"/>
      <c r="FY264" s="219"/>
      <c r="FZ264" s="219"/>
      <c r="GA264" s="219"/>
      <c r="GB264" s="219"/>
      <c r="GC264" s="219"/>
      <c r="GD264" s="219"/>
      <c r="GE264" s="219"/>
      <c r="GF264" s="219"/>
      <c r="GG264" s="219"/>
      <c r="GH264" s="219"/>
      <c r="GI264" s="219"/>
      <c r="GJ264" s="219"/>
      <c r="GK264" s="219"/>
      <c r="GL264" s="219"/>
      <c r="GM264" s="219"/>
      <c r="GN264" s="219"/>
      <c r="GO264" s="219"/>
      <c r="GP264" s="219"/>
      <c r="GQ264" s="219"/>
      <c r="GR264" s="219"/>
      <c r="GS264" s="219"/>
      <c r="GT264" s="219"/>
      <c r="GU264" s="219"/>
      <c r="GV264" s="219"/>
      <c r="GW264" s="219"/>
      <c r="GX264" s="219"/>
      <c r="GY264" s="219"/>
      <c r="GZ264" s="219"/>
      <c r="HA264" s="219"/>
      <c r="HB264" s="219"/>
      <c r="HC264" s="219"/>
      <c r="HD264" s="219"/>
      <c r="HE264" s="219"/>
      <c r="HF264" s="219"/>
      <c r="HG264" s="219"/>
      <c r="HH264" s="219"/>
      <c r="HI264" s="219"/>
      <c r="HJ264" s="219"/>
      <c r="HK264" s="219"/>
      <c r="HL264" s="219"/>
      <c r="HM264" s="219"/>
      <c r="HN264" s="219"/>
      <c r="HO264" s="219"/>
      <c r="HP264" s="219"/>
      <c r="HQ264" s="219"/>
      <c r="HR264" s="219"/>
      <c r="HS264" s="219"/>
      <c r="HT264" s="219"/>
      <c r="HU264" s="219"/>
      <c r="HV264" s="219"/>
      <c r="HW264" s="219"/>
      <c r="HX264" s="219"/>
      <c r="HY264" s="219"/>
      <c r="HZ264" s="219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  <c r="IR264" s="4"/>
      <c r="IS264" s="4"/>
      <c r="IT264" s="4"/>
      <c r="IU264" s="4"/>
      <c r="IV264" s="4"/>
      <c r="IW264" s="4"/>
      <c r="IX264" s="4"/>
      <c r="IY264" s="4"/>
      <c r="IZ264" s="4"/>
      <c r="JA264" s="4"/>
      <c r="JB264" s="4"/>
      <c r="JC264" s="4"/>
      <c r="JD264" s="4"/>
      <c r="JE264" s="4"/>
    </row>
    <row r="265" spans="1:265" s="78" customFormat="1">
      <c r="A265" s="76"/>
      <c r="B265" s="76"/>
      <c r="C265" s="76"/>
      <c r="D265" s="76"/>
      <c r="E265" s="76"/>
      <c r="F265" s="76"/>
      <c r="H265" s="79"/>
      <c r="I265" s="66"/>
      <c r="J265" s="80"/>
      <c r="K265" s="82"/>
      <c r="L265" s="82"/>
      <c r="M265" s="66"/>
      <c r="N265" s="82"/>
      <c r="O265" s="82"/>
      <c r="P265" s="104"/>
      <c r="Q265" s="104"/>
      <c r="R265" s="104"/>
      <c r="S265" s="82"/>
      <c r="T265" s="82"/>
      <c r="U265" s="82"/>
      <c r="V265" s="66"/>
      <c r="W265" s="82"/>
      <c r="X265" s="82"/>
      <c r="Y265" s="183"/>
      <c r="Z265" s="82"/>
      <c r="AA265" s="181"/>
      <c r="AB265" s="82"/>
      <c r="AC265" s="82"/>
      <c r="AD265" s="82"/>
      <c r="AE265" s="82"/>
      <c r="AF265" s="82"/>
      <c r="AG265" s="83"/>
      <c r="AH265" s="83"/>
      <c r="AI265" s="219"/>
      <c r="AJ265" s="219"/>
      <c r="AK265" s="219"/>
      <c r="AL265" s="66"/>
      <c r="AM265" s="219"/>
      <c r="AN265" s="219"/>
      <c r="AO265" s="219"/>
      <c r="AP265" s="219"/>
      <c r="AQ265" s="219"/>
      <c r="AR265" s="219"/>
      <c r="AS265" s="219"/>
      <c r="AT265" s="219"/>
      <c r="AU265" s="219"/>
      <c r="AV265" s="219"/>
      <c r="AW265" s="219"/>
      <c r="AX265" s="219"/>
      <c r="AY265" s="219"/>
      <c r="AZ265" s="219"/>
      <c r="BA265" s="219"/>
      <c r="BB265" s="219"/>
      <c r="BC265" s="219"/>
      <c r="BD265" s="219"/>
      <c r="BE265" s="219"/>
      <c r="BF265" s="219"/>
      <c r="BG265" s="219"/>
      <c r="BH265" s="219"/>
      <c r="BI265" s="219"/>
      <c r="BJ265" s="219"/>
      <c r="BK265" s="219"/>
      <c r="BL265" s="219"/>
      <c r="BM265" s="219"/>
      <c r="BN265" s="219"/>
      <c r="BO265" s="219"/>
      <c r="BP265" s="219"/>
      <c r="BQ265" s="219"/>
      <c r="BR265" s="219"/>
      <c r="BS265" s="219"/>
      <c r="BT265" s="219"/>
      <c r="BU265" s="219"/>
      <c r="BV265" s="219"/>
      <c r="BW265" s="219"/>
      <c r="BX265" s="219"/>
      <c r="BY265" s="219"/>
      <c r="BZ265" s="219"/>
      <c r="CA265" s="219"/>
      <c r="CB265" s="219"/>
      <c r="CC265" s="219"/>
      <c r="CD265" s="219"/>
      <c r="CE265" s="219"/>
      <c r="CF265" s="219"/>
      <c r="CG265" s="219"/>
      <c r="CH265" s="219"/>
      <c r="CI265" s="219"/>
      <c r="CJ265" s="219"/>
      <c r="CK265" s="219"/>
      <c r="CL265" s="219"/>
      <c r="CM265" s="219"/>
      <c r="CN265" s="219"/>
      <c r="CO265" s="219"/>
      <c r="CP265" s="219"/>
      <c r="CQ265" s="219"/>
      <c r="CR265" s="219"/>
      <c r="CS265" s="219"/>
      <c r="CT265" s="219"/>
      <c r="CU265" s="219"/>
      <c r="CV265" s="219"/>
      <c r="CW265" s="219"/>
      <c r="CX265" s="219"/>
      <c r="CY265" s="219"/>
      <c r="CZ265" s="219"/>
      <c r="DA265" s="219"/>
      <c r="DB265" s="219"/>
      <c r="DC265" s="219"/>
      <c r="DD265" s="219"/>
      <c r="DE265" s="219"/>
      <c r="DF265" s="219"/>
      <c r="DG265" s="219"/>
      <c r="DH265" s="219"/>
      <c r="DI265" s="219"/>
      <c r="DJ265" s="219"/>
      <c r="DK265" s="219"/>
      <c r="DL265" s="219"/>
      <c r="DM265" s="219"/>
      <c r="DN265" s="219"/>
      <c r="DO265" s="219"/>
      <c r="DP265" s="219"/>
      <c r="DQ265" s="219"/>
      <c r="DR265" s="219"/>
      <c r="DS265" s="219"/>
      <c r="DT265" s="219"/>
      <c r="DU265" s="219"/>
      <c r="DV265" s="219"/>
      <c r="DW265" s="219"/>
      <c r="DX265" s="219"/>
      <c r="DY265" s="219"/>
      <c r="DZ265" s="219"/>
      <c r="EA265" s="219"/>
      <c r="EB265" s="219"/>
      <c r="EC265" s="219"/>
      <c r="ED265" s="219"/>
      <c r="EE265" s="219"/>
      <c r="EF265" s="219"/>
      <c r="EG265" s="219"/>
      <c r="EH265" s="219"/>
      <c r="EI265" s="219"/>
      <c r="EJ265" s="219"/>
      <c r="EK265" s="219"/>
      <c r="EL265" s="219"/>
      <c r="EM265" s="219"/>
      <c r="EN265" s="219"/>
      <c r="EO265" s="219"/>
      <c r="EP265" s="219"/>
      <c r="EQ265" s="219"/>
      <c r="ER265" s="219"/>
      <c r="ES265" s="219"/>
      <c r="ET265" s="219"/>
      <c r="EU265" s="219"/>
      <c r="EV265" s="219"/>
      <c r="EW265" s="219"/>
      <c r="EX265" s="219"/>
      <c r="EY265" s="219"/>
      <c r="EZ265" s="219"/>
      <c r="FA265" s="219"/>
      <c r="FB265" s="219"/>
      <c r="FC265" s="219"/>
      <c r="FD265" s="219"/>
      <c r="FE265" s="219"/>
      <c r="FF265" s="219"/>
      <c r="FG265" s="219"/>
      <c r="FH265" s="219"/>
      <c r="FI265" s="219"/>
      <c r="FJ265" s="219"/>
      <c r="FK265" s="219"/>
      <c r="FL265" s="219"/>
      <c r="FM265" s="219"/>
      <c r="FN265" s="219"/>
      <c r="FO265" s="219"/>
      <c r="FP265" s="219"/>
      <c r="FQ265" s="219"/>
      <c r="FR265" s="219"/>
      <c r="FS265" s="219"/>
      <c r="FT265" s="219"/>
      <c r="FU265" s="219"/>
      <c r="FV265" s="219"/>
      <c r="FW265" s="219"/>
      <c r="FX265" s="219"/>
      <c r="FY265" s="219"/>
      <c r="FZ265" s="219"/>
      <c r="GA265" s="219"/>
      <c r="GB265" s="219"/>
      <c r="GC265" s="219"/>
      <c r="GD265" s="219"/>
      <c r="GE265" s="219"/>
      <c r="GF265" s="219"/>
      <c r="GG265" s="219"/>
      <c r="GH265" s="219"/>
      <c r="GI265" s="219"/>
      <c r="GJ265" s="219"/>
      <c r="GK265" s="219"/>
      <c r="GL265" s="219"/>
      <c r="GM265" s="219"/>
      <c r="GN265" s="219"/>
      <c r="GO265" s="219"/>
      <c r="GP265" s="219"/>
      <c r="GQ265" s="219"/>
      <c r="GR265" s="219"/>
      <c r="GS265" s="219"/>
      <c r="GT265" s="219"/>
      <c r="GU265" s="219"/>
      <c r="GV265" s="219"/>
      <c r="GW265" s="219"/>
      <c r="GX265" s="219"/>
      <c r="GY265" s="219"/>
      <c r="GZ265" s="219"/>
      <c r="HA265" s="219"/>
      <c r="HB265" s="219"/>
      <c r="HC265" s="219"/>
      <c r="HD265" s="219"/>
      <c r="HE265" s="219"/>
      <c r="HF265" s="219"/>
      <c r="HG265" s="219"/>
      <c r="HH265" s="219"/>
      <c r="HI265" s="219"/>
      <c r="HJ265" s="219"/>
      <c r="HK265" s="219"/>
      <c r="HL265" s="219"/>
      <c r="HM265" s="219"/>
      <c r="HN265" s="219"/>
      <c r="HO265" s="219"/>
      <c r="HP265" s="219"/>
      <c r="HQ265" s="219"/>
      <c r="HR265" s="219"/>
      <c r="HS265" s="219"/>
      <c r="HT265" s="219"/>
      <c r="HU265" s="219"/>
      <c r="HV265" s="219"/>
      <c r="HW265" s="219"/>
      <c r="HX265" s="219"/>
      <c r="HY265" s="219"/>
      <c r="HZ265" s="219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  <c r="IR265" s="4"/>
      <c r="IS265" s="4"/>
      <c r="IT265" s="4"/>
      <c r="IU265" s="4"/>
      <c r="IV265" s="4"/>
      <c r="IW265" s="4"/>
      <c r="IX265" s="4"/>
      <c r="IY265" s="4"/>
      <c r="IZ265" s="4"/>
      <c r="JA265" s="4"/>
      <c r="JB265" s="4"/>
      <c r="JC265" s="4"/>
      <c r="JD265" s="4"/>
      <c r="JE265" s="4"/>
    </row>
    <row r="266" spans="1:265" s="78" customFormat="1">
      <c r="A266" s="76"/>
      <c r="B266" s="76"/>
      <c r="C266" s="76"/>
      <c r="D266" s="76"/>
      <c r="E266" s="76"/>
      <c r="F266" s="76"/>
      <c r="H266" s="79"/>
      <c r="I266" s="66"/>
      <c r="J266" s="80"/>
      <c r="K266" s="82"/>
      <c r="L266" s="82"/>
      <c r="M266" s="66"/>
      <c r="N266" s="82"/>
      <c r="O266" s="82"/>
      <c r="P266" s="104"/>
      <c r="Q266" s="104"/>
      <c r="R266" s="104"/>
      <c r="S266" s="82"/>
      <c r="T266" s="82"/>
      <c r="U266" s="82"/>
      <c r="V266" s="66"/>
      <c r="W266" s="82"/>
      <c r="X266" s="82"/>
      <c r="Y266" s="183"/>
      <c r="Z266" s="82"/>
      <c r="AA266" s="181"/>
      <c r="AB266" s="82"/>
      <c r="AC266" s="82"/>
      <c r="AD266" s="82"/>
      <c r="AE266" s="82"/>
      <c r="AF266" s="82"/>
      <c r="AG266" s="83"/>
      <c r="AH266" s="83"/>
      <c r="AI266" s="219"/>
      <c r="AJ266" s="219"/>
      <c r="AK266" s="219"/>
      <c r="AL266" s="66"/>
      <c r="AM266" s="219"/>
      <c r="AN266" s="219"/>
      <c r="AO266" s="219"/>
      <c r="AP266" s="219"/>
      <c r="AQ266" s="219"/>
      <c r="AR266" s="219"/>
      <c r="AS266" s="219"/>
      <c r="AT266" s="219"/>
      <c r="AU266" s="219"/>
      <c r="AV266" s="219"/>
      <c r="AW266" s="219"/>
      <c r="AX266" s="219"/>
      <c r="AY266" s="219"/>
      <c r="AZ266" s="219"/>
      <c r="BA266" s="219"/>
      <c r="BB266" s="219"/>
      <c r="BC266" s="219"/>
      <c r="BD266" s="219"/>
      <c r="BE266" s="219"/>
      <c r="BF266" s="219"/>
      <c r="BG266" s="219"/>
      <c r="BH266" s="219"/>
      <c r="BI266" s="219"/>
      <c r="BJ266" s="219"/>
      <c r="BK266" s="219"/>
      <c r="BL266" s="219"/>
      <c r="BM266" s="219"/>
      <c r="BN266" s="219"/>
      <c r="BO266" s="219"/>
      <c r="BP266" s="219"/>
      <c r="BQ266" s="219"/>
      <c r="BR266" s="219"/>
      <c r="BS266" s="219"/>
      <c r="BT266" s="219"/>
      <c r="BU266" s="219"/>
      <c r="BV266" s="219"/>
      <c r="BW266" s="219"/>
      <c r="BX266" s="219"/>
      <c r="BY266" s="219"/>
      <c r="BZ266" s="219"/>
      <c r="CA266" s="219"/>
      <c r="CB266" s="219"/>
      <c r="CC266" s="219"/>
      <c r="CD266" s="219"/>
      <c r="CE266" s="219"/>
      <c r="CF266" s="219"/>
      <c r="CG266" s="219"/>
      <c r="CH266" s="219"/>
      <c r="CI266" s="219"/>
      <c r="CJ266" s="219"/>
      <c r="CK266" s="219"/>
      <c r="CL266" s="219"/>
      <c r="CM266" s="219"/>
      <c r="CN266" s="219"/>
      <c r="CO266" s="219"/>
      <c r="CP266" s="219"/>
      <c r="CQ266" s="219"/>
      <c r="CR266" s="219"/>
      <c r="CS266" s="219"/>
      <c r="CT266" s="219"/>
      <c r="CU266" s="219"/>
      <c r="CV266" s="219"/>
      <c r="CW266" s="219"/>
      <c r="CX266" s="219"/>
      <c r="CY266" s="219"/>
      <c r="CZ266" s="219"/>
      <c r="DA266" s="219"/>
      <c r="DB266" s="219"/>
      <c r="DC266" s="219"/>
      <c r="DD266" s="219"/>
      <c r="DE266" s="219"/>
      <c r="DF266" s="219"/>
      <c r="DG266" s="219"/>
      <c r="DH266" s="219"/>
      <c r="DI266" s="219"/>
      <c r="DJ266" s="219"/>
      <c r="DK266" s="219"/>
      <c r="DL266" s="219"/>
      <c r="DM266" s="219"/>
      <c r="DN266" s="219"/>
      <c r="DO266" s="219"/>
      <c r="DP266" s="219"/>
      <c r="DQ266" s="219"/>
      <c r="DR266" s="219"/>
      <c r="DS266" s="219"/>
      <c r="DT266" s="219"/>
      <c r="DU266" s="219"/>
      <c r="DV266" s="219"/>
      <c r="DW266" s="219"/>
      <c r="DX266" s="219"/>
      <c r="DY266" s="219"/>
      <c r="DZ266" s="219"/>
      <c r="EA266" s="219"/>
      <c r="EB266" s="219"/>
      <c r="EC266" s="219"/>
      <c r="ED266" s="219"/>
      <c r="EE266" s="219"/>
      <c r="EF266" s="219"/>
      <c r="EG266" s="219"/>
      <c r="EH266" s="219"/>
      <c r="EI266" s="219"/>
      <c r="EJ266" s="219"/>
      <c r="EK266" s="219"/>
      <c r="EL266" s="219"/>
      <c r="EM266" s="219"/>
      <c r="EN266" s="219"/>
      <c r="EO266" s="219"/>
      <c r="EP266" s="219"/>
      <c r="EQ266" s="219"/>
      <c r="ER266" s="219"/>
      <c r="ES266" s="219"/>
      <c r="ET266" s="219"/>
      <c r="EU266" s="219"/>
      <c r="EV266" s="219"/>
      <c r="EW266" s="219"/>
      <c r="EX266" s="219"/>
      <c r="EY266" s="219"/>
      <c r="EZ266" s="219"/>
      <c r="FA266" s="219"/>
      <c r="FB266" s="219"/>
      <c r="FC266" s="219"/>
      <c r="FD266" s="219"/>
      <c r="FE266" s="219"/>
      <c r="FF266" s="219"/>
      <c r="FG266" s="219"/>
      <c r="FH266" s="219"/>
      <c r="FI266" s="219"/>
      <c r="FJ266" s="219"/>
      <c r="FK266" s="219"/>
      <c r="FL266" s="219"/>
      <c r="FM266" s="219"/>
      <c r="FN266" s="219"/>
      <c r="FO266" s="219"/>
      <c r="FP266" s="219"/>
      <c r="FQ266" s="219"/>
      <c r="FR266" s="219"/>
      <c r="FS266" s="219"/>
      <c r="FT266" s="219"/>
      <c r="FU266" s="219"/>
      <c r="FV266" s="219"/>
      <c r="FW266" s="219"/>
      <c r="FX266" s="219"/>
      <c r="FY266" s="219"/>
      <c r="FZ266" s="219"/>
      <c r="GA266" s="219"/>
      <c r="GB266" s="219"/>
      <c r="GC266" s="219"/>
      <c r="GD266" s="219"/>
      <c r="GE266" s="219"/>
      <c r="GF266" s="219"/>
      <c r="GG266" s="219"/>
      <c r="GH266" s="219"/>
      <c r="GI266" s="219"/>
      <c r="GJ266" s="219"/>
      <c r="GK266" s="219"/>
      <c r="GL266" s="219"/>
      <c r="GM266" s="219"/>
      <c r="GN266" s="219"/>
      <c r="GO266" s="219"/>
      <c r="GP266" s="219"/>
      <c r="GQ266" s="219"/>
      <c r="GR266" s="219"/>
      <c r="GS266" s="219"/>
      <c r="GT266" s="219"/>
      <c r="GU266" s="219"/>
      <c r="GV266" s="219"/>
      <c r="GW266" s="219"/>
      <c r="GX266" s="219"/>
      <c r="GY266" s="219"/>
      <c r="GZ266" s="219"/>
      <c r="HA266" s="219"/>
      <c r="HB266" s="219"/>
      <c r="HC266" s="219"/>
      <c r="HD266" s="219"/>
      <c r="HE266" s="219"/>
      <c r="HF266" s="219"/>
      <c r="HG266" s="219"/>
      <c r="HH266" s="219"/>
      <c r="HI266" s="219"/>
      <c r="HJ266" s="219"/>
      <c r="HK266" s="219"/>
      <c r="HL266" s="219"/>
      <c r="HM266" s="219"/>
      <c r="HN266" s="219"/>
      <c r="HO266" s="219"/>
      <c r="HP266" s="219"/>
      <c r="HQ266" s="219"/>
      <c r="HR266" s="219"/>
      <c r="HS266" s="219"/>
      <c r="HT266" s="219"/>
      <c r="HU266" s="219"/>
      <c r="HV266" s="219"/>
      <c r="HW266" s="219"/>
      <c r="HX266" s="219"/>
      <c r="HY266" s="219"/>
      <c r="HZ266" s="219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  <c r="IR266" s="4"/>
      <c r="IS266" s="4"/>
      <c r="IT266" s="4"/>
      <c r="IU266" s="4"/>
      <c r="IV266" s="4"/>
      <c r="IW266" s="4"/>
      <c r="IX266" s="4"/>
      <c r="IY266" s="4"/>
      <c r="IZ266" s="4"/>
      <c r="JA266" s="4"/>
      <c r="JB266" s="4"/>
      <c r="JC266" s="4"/>
      <c r="JD266" s="4"/>
      <c r="JE266" s="4"/>
    </row>
    <row r="267" spans="1:265" s="78" customFormat="1">
      <c r="A267" s="76"/>
      <c r="B267" s="76"/>
      <c r="C267" s="76"/>
      <c r="D267" s="76"/>
      <c r="E267" s="76"/>
      <c r="F267" s="76"/>
      <c r="H267" s="79"/>
      <c r="I267" s="66"/>
      <c r="J267" s="80"/>
      <c r="K267" s="82"/>
      <c r="L267" s="82"/>
      <c r="M267" s="66"/>
      <c r="N267" s="82"/>
      <c r="O267" s="82"/>
      <c r="P267" s="104"/>
      <c r="Q267" s="104"/>
      <c r="R267" s="104"/>
      <c r="S267" s="82"/>
      <c r="T267" s="82"/>
      <c r="U267" s="82"/>
      <c r="V267" s="66"/>
      <c r="W267" s="82"/>
      <c r="X267" s="82"/>
      <c r="Y267" s="183"/>
      <c r="Z267" s="82"/>
      <c r="AA267" s="181"/>
      <c r="AB267" s="82"/>
      <c r="AC267" s="82"/>
      <c r="AD267" s="82"/>
      <c r="AE267" s="82"/>
      <c r="AF267" s="82"/>
      <c r="AG267" s="83"/>
      <c r="AH267" s="83"/>
      <c r="AI267" s="219"/>
      <c r="AJ267" s="219"/>
      <c r="AK267" s="219"/>
      <c r="AL267" s="66"/>
      <c r="AM267" s="219"/>
      <c r="AN267" s="219"/>
      <c r="AO267" s="219"/>
      <c r="AP267" s="219"/>
      <c r="AQ267" s="219"/>
      <c r="AR267" s="219"/>
      <c r="AS267" s="219"/>
      <c r="AT267" s="219"/>
      <c r="AU267" s="219"/>
      <c r="AV267" s="219"/>
      <c r="AW267" s="219"/>
      <c r="AX267" s="219"/>
      <c r="AY267" s="219"/>
      <c r="AZ267" s="219"/>
      <c r="BA267" s="219"/>
      <c r="BB267" s="219"/>
      <c r="BC267" s="219"/>
      <c r="BD267" s="219"/>
      <c r="BE267" s="219"/>
      <c r="BF267" s="219"/>
      <c r="BG267" s="219"/>
      <c r="BH267" s="219"/>
      <c r="BI267" s="219"/>
      <c r="BJ267" s="219"/>
      <c r="BK267" s="219"/>
      <c r="BL267" s="219"/>
      <c r="BM267" s="219"/>
      <c r="BN267" s="219"/>
      <c r="BO267" s="219"/>
      <c r="BP267" s="219"/>
      <c r="BQ267" s="219"/>
      <c r="BR267" s="219"/>
      <c r="BS267" s="219"/>
      <c r="BT267" s="219"/>
      <c r="BU267" s="219"/>
      <c r="BV267" s="219"/>
      <c r="BW267" s="219"/>
      <c r="BX267" s="219"/>
      <c r="BY267" s="219"/>
      <c r="BZ267" s="219"/>
      <c r="CA267" s="219"/>
      <c r="CB267" s="219"/>
      <c r="CC267" s="219"/>
      <c r="CD267" s="219"/>
      <c r="CE267" s="219"/>
      <c r="CF267" s="219"/>
      <c r="CG267" s="219"/>
      <c r="CH267" s="219"/>
      <c r="CI267" s="219"/>
      <c r="CJ267" s="219"/>
      <c r="CK267" s="219"/>
      <c r="CL267" s="219"/>
      <c r="CM267" s="219"/>
      <c r="CN267" s="219"/>
      <c r="CO267" s="219"/>
      <c r="CP267" s="219"/>
      <c r="CQ267" s="219"/>
      <c r="CR267" s="219"/>
      <c r="CS267" s="219"/>
      <c r="CT267" s="219"/>
      <c r="CU267" s="219"/>
      <c r="CV267" s="219"/>
      <c r="CW267" s="219"/>
      <c r="CX267" s="219"/>
      <c r="CY267" s="219"/>
      <c r="CZ267" s="219"/>
      <c r="DA267" s="219"/>
      <c r="DB267" s="219"/>
      <c r="DC267" s="219"/>
      <c r="DD267" s="219"/>
      <c r="DE267" s="219"/>
      <c r="DF267" s="219"/>
      <c r="DG267" s="219"/>
      <c r="DH267" s="219"/>
      <c r="DI267" s="219"/>
      <c r="DJ267" s="219"/>
      <c r="DK267" s="219"/>
      <c r="DL267" s="219"/>
      <c r="DM267" s="219"/>
      <c r="DN267" s="219"/>
      <c r="DO267" s="219"/>
      <c r="DP267" s="219"/>
      <c r="DQ267" s="219"/>
      <c r="DR267" s="219"/>
      <c r="DS267" s="219"/>
      <c r="DT267" s="219"/>
      <c r="DU267" s="219"/>
      <c r="DV267" s="219"/>
      <c r="DW267" s="219"/>
      <c r="DX267" s="219"/>
      <c r="DY267" s="219"/>
      <c r="DZ267" s="219"/>
      <c r="EA267" s="219"/>
      <c r="EB267" s="219"/>
      <c r="EC267" s="219"/>
      <c r="ED267" s="219"/>
      <c r="EE267" s="219"/>
      <c r="EF267" s="219"/>
      <c r="EG267" s="219"/>
      <c r="EH267" s="219"/>
      <c r="EI267" s="219"/>
      <c r="EJ267" s="219"/>
      <c r="EK267" s="219"/>
      <c r="EL267" s="219"/>
      <c r="EM267" s="219"/>
      <c r="EN267" s="219"/>
      <c r="EO267" s="219"/>
      <c r="EP267" s="219"/>
      <c r="EQ267" s="219"/>
      <c r="ER267" s="219"/>
      <c r="ES267" s="219"/>
      <c r="ET267" s="219"/>
      <c r="EU267" s="219"/>
      <c r="EV267" s="219"/>
      <c r="EW267" s="219"/>
      <c r="EX267" s="219"/>
      <c r="EY267" s="219"/>
      <c r="EZ267" s="219"/>
      <c r="FA267" s="219"/>
      <c r="FB267" s="219"/>
      <c r="FC267" s="219"/>
      <c r="FD267" s="219"/>
      <c r="FE267" s="219"/>
      <c r="FF267" s="219"/>
      <c r="FG267" s="219"/>
      <c r="FH267" s="219"/>
      <c r="FI267" s="219"/>
      <c r="FJ267" s="219"/>
      <c r="FK267" s="219"/>
      <c r="FL267" s="219"/>
      <c r="FM267" s="219"/>
      <c r="FN267" s="219"/>
      <c r="FO267" s="219"/>
      <c r="FP267" s="219"/>
      <c r="FQ267" s="219"/>
      <c r="FR267" s="219"/>
      <c r="FS267" s="219"/>
      <c r="FT267" s="219"/>
      <c r="FU267" s="219"/>
      <c r="FV267" s="219"/>
      <c r="FW267" s="219"/>
      <c r="FX267" s="219"/>
      <c r="FY267" s="219"/>
      <c r="FZ267" s="219"/>
      <c r="GA267" s="219"/>
      <c r="GB267" s="219"/>
      <c r="GC267" s="219"/>
      <c r="GD267" s="219"/>
      <c r="GE267" s="219"/>
      <c r="GF267" s="219"/>
      <c r="GG267" s="219"/>
      <c r="GH267" s="219"/>
      <c r="GI267" s="219"/>
      <c r="GJ267" s="219"/>
      <c r="GK267" s="219"/>
      <c r="GL267" s="219"/>
      <c r="GM267" s="219"/>
      <c r="GN267" s="219"/>
      <c r="GO267" s="219"/>
      <c r="GP267" s="219"/>
      <c r="GQ267" s="219"/>
      <c r="GR267" s="219"/>
      <c r="GS267" s="219"/>
      <c r="GT267" s="219"/>
      <c r="GU267" s="219"/>
      <c r="GV267" s="219"/>
      <c r="GW267" s="219"/>
      <c r="GX267" s="219"/>
      <c r="GY267" s="219"/>
      <c r="GZ267" s="219"/>
      <c r="HA267" s="219"/>
      <c r="HB267" s="219"/>
      <c r="HC267" s="219"/>
      <c r="HD267" s="219"/>
      <c r="HE267" s="219"/>
      <c r="HF267" s="219"/>
      <c r="HG267" s="219"/>
      <c r="HH267" s="219"/>
      <c r="HI267" s="219"/>
      <c r="HJ267" s="219"/>
      <c r="HK267" s="219"/>
      <c r="HL267" s="219"/>
      <c r="HM267" s="219"/>
      <c r="HN267" s="219"/>
      <c r="HO267" s="219"/>
      <c r="HP267" s="219"/>
      <c r="HQ267" s="219"/>
      <c r="HR267" s="219"/>
      <c r="HS267" s="219"/>
      <c r="HT267" s="219"/>
      <c r="HU267" s="219"/>
      <c r="HV267" s="219"/>
      <c r="HW267" s="219"/>
      <c r="HX267" s="219"/>
      <c r="HY267" s="219"/>
      <c r="HZ267" s="219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  <c r="IR267" s="4"/>
      <c r="IS267" s="4"/>
      <c r="IT267" s="4"/>
      <c r="IU267" s="4"/>
      <c r="IV267" s="4"/>
      <c r="IW267" s="4"/>
      <c r="IX267" s="4"/>
      <c r="IY267" s="4"/>
      <c r="IZ267" s="4"/>
      <c r="JA267" s="4"/>
      <c r="JB267" s="4"/>
      <c r="JC267" s="4"/>
      <c r="JD267" s="4"/>
      <c r="JE267" s="4"/>
    </row>
    <row r="268" spans="1:265" s="78" customFormat="1">
      <c r="A268" s="76"/>
      <c r="B268" s="76"/>
      <c r="C268" s="76"/>
      <c r="D268" s="76"/>
      <c r="E268" s="76"/>
      <c r="F268" s="76"/>
      <c r="H268" s="79"/>
      <c r="I268" s="66"/>
      <c r="J268" s="80"/>
      <c r="K268" s="82"/>
      <c r="L268" s="82"/>
      <c r="M268" s="66"/>
      <c r="N268" s="82"/>
      <c r="O268" s="82"/>
      <c r="P268" s="104"/>
      <c r="Q268" s="104"/>
      <c r="R268" s="104"/>
      <c r="S268" s="82"/>
      <c r="T268" s="82"/>
      <c r="U268" s="82"/>
      <c r="V268" s="66"/>
      <c r="W268" s="82"/>
      <c r="X268" s="82"/>
      <c r="Y268" s="183"/>
      <c r="Z268" s="82"/>
      <c r="AA268" s="181"/>
      <c r="AB268" s="82"/>
      <c r="AC268" s="82"/>
      <c r="AD268" s="82"/>
      <c r="AE268" s="82"/>
      <c r="AF268" s="82"/>
      <c r="AG268" s="83"/>
      <c r="AH268" s="83"/>
      <c r="AI268" s="219"/>
      <c r="AJ268" s="219"/>
      <c r="AK268" s="219"/>
      <c r="AL268" s="66"/>
      <c r="AM268" s="219"/>
      <c r="AN268" s="219"/>
      <c r="AO268" s="219"/>
      <c r="AP268" s="219"/>
      <c r="AQ268" s="219"/>
      <c r="AR268" s="219"/>
      <c r="AS268" s="219"/>
      <c r="AT268" s="219"/>
      <c r="AU268" s="219"/>
      <c r="AV268" s="219"/>
      <c r="AW268" s="219"/>
      <c r="AX268" s="219"/>
      <c r="AY268" s="219"/>
      <c r="AZ268" s="219"/>
      <c r="BA268" s="219"/>
      <c r="BB268" s="219"/>
      <c r="BC268" s="219"/>
      <c r="BD268" s="219"/>
      <c r="BE268" s="219"/>
      <c r="BF268" s="219"/>
      <c r="BG268" s="219"/>
      <c r="BH268" s="219"/>
      <c r="BI268" s="219"/>
      <c r="BJ268" s="219"/>
      <c r="BK268" s="219"/>
      <c r="BL268" s="219"/>
      <c r="BM268" s="219"/>
      <c r="BN268" s="219"/>
      <c r="BO268" s="219"/>
      <c r="BP268" s="219"/>
      <c r="BQ268" s="219"/>
      <c r="BR268" s="219"/>
      <c r="BS268" s="219"/>
      <c r="BT268" s="219"/>
      <c r="BU268" s="219"/>
      <c r="BV268" s="219"/>
      <c r="BW268" s="219"/>
      <c r="BX268" s="219"/>
      <c r="BY268" s="219"/>
      <c r="BZ268" s="219"/>
      <c r="CA268" s="219"/>
      <c r="CB268" s="219"/>
      <c r="CC268" s="219"/>
      <c r="CD268" s="219"/>
      <c r="CE268" s="219"/>
      <c r="CF268" s="219"/>
      <c r="CG268" s="219"/>
      <c r="CH268" s="219"/>
      <c r="CI268" s="219"/>
      <c r="CJ268" s="219"/>
      <c r="CK268" s="219"/>
      <c r="CL268" s="219"/>
      <c r="CM268" s="219"/>
      <c r="CN268" s="219"/>
      <c r="CO268" s="219"/>
      <c r="CP268" s="219"/>
      <c r="CQ268" s="219"/>
      <c r="CR268" s="219"/>
      <c r="CS268" s="219"/>
      <c r="CT268" s="219"/>
      <c r="CU268" s="219"/>
      <c r="CV268" s="219"/>
      <c r="CW268" s="219"/>
      <c r="CX268" s="219"/>
      <c r="CY268" s="219"/>
      <c r="CZ268" s="219"/>
      <c r="DA268" s="219"/>
      <c r="DB268" s="219"/>
      <c r="DC268" s="219"/>
      <c r="DD268" s="219"/>
      <c r="DE268" s="219"/>
      <c r="DF268" s="219"/>
      <c r="DG268" s="219"/>
      <c r="DH268" s="219"/>
      <c r="DI268" s="219"/>
      <c r="DJ268" s="219"/>
      <c r="DK268" s="219"/>
      <c r="DL268" s="219"/>
      <c r="DM268" s="219"/>
      <c r="DN268" s="219"/>
      <c r="DO268" s="219"/>
      <c r="DP268" s="219"/>
      <c r="DQ268" s="219"/>
      <c r="DR268" s="219"/>
      <c r="DS268" s="219"/>
      <c r="DT268" s="219"/>
      <c r="DU268" s="219"/>
      <c r="DV268" s="219"/>
      <c r="DW268" s="219"/>
      <c r="DX268" s="219"/>
      <c r="DY268" s="219"/>
      <c r="DZ268" s="219"/>
      <c r="EA268" s="219"/>
      <c r="EB268" s="219"/>
      <c r="EC268" s="219"/>
      <c r="ED268" s="219"/>
      <c r="EE268" s="219"/>
      <c r="EF268" s="219"/>
      <c r="EG268" s="219"/>
      <c r="EH268" s="219"/>
      <c r="EI268" s="219"/>
      <c r="EJ268" s="219"/>
      <c r="EK268" s="219"/>
      <c r="EL268" s="219"/>
      <c r="EM268" s="219"/>
      <c r="EN268" s="219"/>
      <c r="EO268" s="219"/>
      <c r="EP268" s="219"/>
      <c r="EQ268" s="219"/>
      <c r="ER268" s="219"/>
      <c r="ES268" s="219"/>
      <c r="ET268" s="219"/>
      <c r="EU268" s="219"/>
      <c r="EV268" s="219"/>
      <c r="EW268" s="219"/>
      <c r="EX268" s="219"/>
      <c r="EY268" s="219"/>
      <c r="EZ268" s="219"/>
      <c r="FA268" s="219"/>
      <c r="FB268" s="219"/>
      <c r="FC268" s="219"/>
      <c r="FD268" s="219"/>
      <c r="FE268" s="219"/>
      <c r="FF268" s="219"/>
      <c r="FG268" s="219"/>
      <c r="FH268" s="219"/>
      <c r="FI268" s="219"/>
      <c r="FJ268" s="219"/>
      <c r="FK268" s="219"/>
      <c r="FL268" s="219"/>
      <c r="FM268" s="219"/>
      <c r="FN268" s="219"/>
      <c r="FO268" s="219"/>
      <c r="FP268" s="219"/>
      <c r="FQ268" s="219"/>
      <c r="FR268" s="219"/>
      <c r="FS268" s="219"/>
      <c r="FT268" s="219"/>
      <c r="FU268" s="219"/>
      <c r="FV268" s="219"/>
      <c r="FW268" s="219"/>
      <c r="FX268" s="219"/>
      <c r="FY268" s="219"/>
      <c r="FZ268" s="219"/>
      <c r="GA268" s="219"/>
      <c r="GB268" s="219"/>
      <c r="GC268" s="219"/>
      <c r="GD268" s="219"/>
      <c r="GE268" s="219"/>
      <c r="GF268" s="219"/>
      <c r="GG268" s="219"/>
      <c r="GH268" s="219"/>
      <c r="GI268" s="219"/>
      <c r="GJ268" s="219"/>
      <c r="GK268" s="219"/>
      <c r="GL268" s="219"/>
      <c r="GM268" s="219"/>
      <c r="GN268" s="219"/>
      <c r="GO268" s="219"/>
      <c r="GP268" s="219"/>
      <c r="GQ268" s="219"/>
      <c r="GR268" s="219"/>
      <c r="GS268" s="219"/>
      <c r="GT268" s="219"/>
      <c r="GU268" s="219"/>
      <c r="GV268" s="219"/>
      <c r="GW268" s="219"/>
      <c r="GX268" s="219"/>
      <c r="GY268" s="219"/>
      <c r="GZ268" s="219"/>
      <c r="HA268" s="219"/>
      <c r="HB268" s="219"/>
      <c r="HC268" s="219"/>
      <c r="HD268" s="219"/>
      <c r="HE268" s="219"/>
      <c r="HF268" s="219"/>
      <c r="HG268" s="219"/>
      <c r="HH268" s="219"/>
      <c r="HI268" s="219"/>
      <c r="HJ268" s="219"/>
      <c r="HK268" s="219"/>
      <c r="HL268" s="219"/>
      <c r="HM268" s="219"/>
      <c r="HN268" s="219"/>
      <c r="HO268" s="219"/>
      <c r="HP268" s="219"/>
      <c r="HQ268" s="219"/>
      <c r="HR268" s="219"/>
      <c r="HS268" s="219"/>
      <c r="HT268" s="219"/>
      <c r="HU268" s="219"/>
      <c r="HV268" s="219"/>
      <c r="HW268" s="219"/>
      <c r="HX268" s="219"/>
      <c r="HY268" s="219"/>
      <c r="HZ268" s="219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  <c r="IR268" s="4"/>
      <c r="IS268" s="4"/>
      <c r="IT268" s="4"/>
      <c r="IU268" s="4"/>
      <c r="IV268" s="4"/>
      <c r="IW268" s="4"/>
      <c r="IX268" s="4"/>
      <c r="IY268" s="4"/>
      <c r="IZ268" s="4"/>
      <c r="JA268" s="4"/>
      <c r="JB268" s="4"/>
      <c r="JC268" s="4"/>
      <c r="JD268" s="4"/>
      <c r="JE268" s="4"/>
    </row>
    <row r="269" spans="1:265" s="78" customFormat="1">
      <c r="A269" s="76"/>
      <c r="B269" s="76"/>
      <c r="C269" s="76"/>
      <c r="D269" s="76"/>
      <c r="E269" s="76"/>
      <c r="F269" s="76"/>
      <c r="H269" s="79"/>
      <c r="I269" s="66"/>
      <c r="J269" s="80"/>
      <c r="K269" s="82"/>
      <c r="L269" s="82"/>
      <c r="M269" s="66"/>
      <c r="N269" s="82"/>
      <c r="O269" s="82"/>
      <c r="P269" s="104"/>
      <c r="Q269" s="104"/>
      <c r="R269" s="104"/>
      <c r="S269" s="82"/>
      <c r="T269" s="82"/>
      <c r="U269" s="82"/>
      <c r="V269" s="66"/>
      <c r="W269" s="82"/>
      <c r="X269" s="82"/>
      <c r="Y269" s="183"/>
      <c r="Z269" s="82"/>
      <c r="AA269" s="181"/>
      <c r="AB269" s="82"/>
      <c r="AC269" s="82"/>
      <c r="AD269" s="82"/>
      <c r="AE269" s="82"/>
      <c r="AF269" s="82"/>
      <c r="AG269" s="83"/>
      <c r="AH269" s="83"/>
      <c r="AI269" s="219"/>
      <c r="AJ269" s="219"/>
      <c r="AK269" s="219"/>
      <c r="AL269" s="66"/>
      <c r="AM269" s="219"/>
      <c r="AN269" s="219"/>
      <c r="AO269" s="219"/>
      <c r="AP269" s="219"/>
      <c r="AQ269" s="219"/>
      <c r="AR269" s="219"/>
      <c r="AS269" s="219"/>
      <c r="AT269" s="219"/>
      <c r="AU269" s="219"/>
      <c r="AV269" s="219"/>
      <c r="AW269" s="219"/>
      <c r="AX269" s="219"/>
      <c r="AY269" s="219"/>
      <c r="AZ269" s="219"/>
      <c r="BA269" s="219"/>
      <c r="BB269" s="219"/>
      <c r="BC269" s="219"/>
      <c r="BD269" s="219"/>
      <c r="BE269" s="219"/>
      <c r="BF269" s="219"/>
      <c r="BG269" s="219"/>
      <c r="BH269" s="219"/>
      <c r="BI269" s="219"/>
      <c r="BJ269" s="219"/>
      <c r="BK269" s="219"/>
      <c r="BL269" s="219"/>
      <c r="BM269" s="219"/>
      <c r="BN269" s="219"/>
      <c r="BO269" s="219"/>
      <c r="BP269" s="219"/>
      <c r="BQ269" s="219"/>
      <c r="BR269" s="219"/>
      <c r="BS269" s="219"/>
      <c r="BT269" s="219"/>
      <c r="BU269" s="219"/>
      <c r="BV269" s="219"/>
      <c r="BW269" s="219"/>
      <c r="BX269" s="219"/>
      <c r="BY269" s="219"/>
      <c r="BZ269" s="219"/>
      <c r="CA269" s="219"/>
      <c r="CB269" s="219"/>
      <c r="CC269" s="219"/>
      <c r="CD269" s="219"/>
      <c r="CE269" s="219"/>
      <c r="CF269" s="219"/>
      <c r="CG269" s="219"/>
      <c r="CH269" s="219"/>
      <c r="CI269" s="219"/>
      <c r="CJ269" s="219"/>
      <c r="CK269" s="219"/>
      <c r="CL269" s="219"/>
      <c r="CM269" s="219"/>
      <c r="CN269" s="219"/>
      <c r="CO269" s="219"/>
      <c r="CP269" s="219"/>
      <c r="CQ269" s="219"/>
      <c r="CR269" s="219"/>
      <c r="CS269" s="219"/>
      <c r="CT269" s="219"/>
      <c r="CU269" s="219"/>
      <c r="CV269" s="219"/>
      <c r="CW269" s="219"/>
      <c r="CX269" s="219"/>
      <c r="CY269" s="219"/>
      <c r="CZ269" s="219"/>
      <c r="DA269" s="219"/>
      <c r="DB269" s="219"/>
      <c r="DC269" s="219"/>
      <c r="DD269" s="219"/>
      <c r="DE269" s="219"/>
      <c r="DF269" s="219"/>
      <c r="DG269" s="219"/>
      <c r="DH269" s="219"/>
      <c r="DI269" s="219"/>
      <c r="DJ269" s="219"/>
      <c r="DK269" s="219"/>
      <c r="DL269" s="219"/>
      <c r="DM269" s="219"/>
      <c r="DN269" s="219"/>
      <c r="DO269" s="219"/>
      <c r="DP269" s="219"/>
      <c r="DQ269" s="219"/>
      <c r="DR269" s="219"/>
      <c r="DS269" s="219"/>
      <c r="DT269" s="219"/>
      <c r="DU269" s="219"/>
      <c r="DV269" s="219"/>
      <c r="DW269" s="219"/>
      <c r="DX269" s="219"/>
      <c r="DY269" s="219"/>
      <c r="DZ269" s="219"/>
      <c r="EA269" s="219"/>
      <c r="EB269" s="219"/>
      <c r="EC269" s="219"/>
      <c r="ED269" s="219"/>
      <c r="EE269" s="219"/>
      <c r="EF269" s="219"/>
      <c r="EG269" s="219"/>
      <c r="EH269" s="219"/>
      <c r="EI269" s="219"/>
      <c r="EJ269" s="219"/>
      <c r="EK269" s="219"/>
      <c r="EL269" s="219"/>
      <c r="EM269" s="219"/>
      <c r="EN269" s="219"/>
      <c r="EO269" s="219"/>
      <c r="EP269" s="219"/>
      <c r="EQ269" s="219"/>
      <c r="ER269" s="219"/>
      <c r="ES269" s="219"/>
      <c r="ET269" s="219"/>
      <c r="EU269" s="219"/>
      <c r="EV269" s="219"/>
      <c r="EW269" s="219"/>
      <c r="EX269" s="219"/>
      <c r="EY269" s="219"/>
      <c r="EZ269" s="219"/>
      <c r="FA269" s="219"/>
      <c r="FB269" s="219"/>
      <c r="FC269" s="219"/>
      <c r="FD269" s="219"/>
      <c r="FE269" s="219"/>
      <c r="FF269" s="219"/>
      <c r="FG269" s="219"/>
      <c r="FH269" s="219"/>
      <c r="FI269" s="219"/>
      <c r="FJ269" s="219"/>
      <c r="FK269" s="219"/>
      <c r="FL269" s="219"/>
      <c r="FM269" s="219"/>
      <c r="FN269" s="219"/>
      <c r="FO269" s="219"/>
      <c r="FP269" s="219"/>
      <c r="FQ269" s="219"/>
      <c r="FR269" s="219"/>
      <c r="FS269" s="219"/>
      <c r="FT269" s="219"/>
      <c r="FU269" s="219"/>
      <c r="FV269" s="219"/>
      <c r="FW269" s="219"/>
      <c r="FX269" s="219"/>
      <c r="FY269" s="219"/>
      <c r="FZ269" s="219"/>
      <c r="GA269" s="219"/>
      <c r="GB269" s="219"/>
      <c r="GC269" s="219"/>
      <c r="GD269" s="219"/>
      <c r="GE269" s="219"/>
      <c r="GF269" s="219"/>
      <c r="GG269" s="219"/>
      <c r="GH269" s="219"/>
      <c r="GI269" s="219"/>
      <c r="GJ269" s="219"/>
      <c r="GK269" s="219"/>
      <c r="GL269" s="219"/>
      <c r="GM269" s="219"/>
      <c r="GN269" s="219"/>
      <c r="GO269" s="219"/>
      <c r="GP269" s="219"/>
      <c r="GQ269" s="219"/>
      <c r="GR269" s="219"/>
      <c r="GS269" s="219"/>
      <c r="GT269" s="219"/>
      <c r="GU269" s="219"/>
      <c r="GV269" s="219"/>
      <c r="GW269" s="219"/>
      <c r="GX269" s="219"/>
      <c r="GY269" s="219"/>
      <c r="GZ269" s="219"/>
      <c r="HA269" s="219"/>
      <c r="HB269" s="219"/>
      <c r="HC269" s="219"/>
      <c r="HD269" s="219"/>
      <c r="HE269" s="219"/>
      <c r="HF269" s="219"/>
      <c r="HG269" s="219"/>
      <c r="HH269" s="219"/>
      <c r="HI269" s="219"/>
      <c r="HJ269" s="219"/>
      <c r="HK269" s="219"/>
      <c r="HL269" s="219"/>
      <c r="HM269" s="219"/>
      <c r="HN269" s="219"/>
      <c r="HO269" s="219"/>
      <c r="HP269" s="219"/>
      <c r="HQ269" s="219"/>
      <c r="HR269" s="219"/>
      <c r="HS269" s="219"/>
      <c r="HT269" s="219"/>
      <c r="HU269" s="219"/>
      <c r="HV269" s="219"/>
      <c r="HW269" s="219"/>
      <c r="HX269" s="219"/>
      <c r="HY269" s="219"/>
      <c r="HZ269" s="219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</row>
    <row r="270" spans="1:265" s="78" customFormat="1">
      <c r="A270" s="76"/>
      <c r="B270" s="76"/>
      <c r="C270" s="76"/>
      <c r="D270" s="76"/>
      <c r="E270" s="76"/>
      <c r="F270" s="76"/>
      <c r="H270" s="79"/>
      <c r="I270" s="66"/>
      <c r="J270" s="80"/>
      <c r="K270" s="82"/>
      <c r="L270" s="82"/>
      <c r="M270" s="66"/>
      <c r="N270" s="82"/>
      <c r="O270" s="82"/>
      <c r="P270" s="104"/>
      <c r="Q270" s="104"/>
      <c r="R270" s="104"/>
      <c r="S270" s="82"/>
      <c r="T270" s="82"/>
      <c r="U270" s="82"/>
      <c r="V270" s="66"/>
      <c r="W270" s="82"/>
      <c r="X270" s="82"/>
      <c r="Y270" s="183"/>
      <c r="Z270" s="82"/>
      <c r="AA270" s="181"/>
      <c r="AB270" s="82"/>
      <c r="AC270" s="82"/>
      <c r="AD270" s="82"/>
      <c r="AE270" s="82"/>
      <c r="AF270" s="82"/>
      <c r="AG270" s="83"/>
      <c r="AH270" s="83"/>
      <c r="AI270" s="219"/>
      <c r="AJ270" s="219"/>
      <c r="AK270" s="219"/>
      <c r="AL270" s="66"/>
      <c r="AM270" s="219"/>
      <c r="AN270" s="219"/>
      <c r="AO270" s="219"/>
      <c r="AP270" s="219"/>
      <c r="AQ270" s="219"/>
      <c r="AR270" s="219"/>
      <c r="AS270" s="219"/>
      <c r="AT270" s="219"/>
      <c r="AU270" s="219"/>
      <c r="AV270" s="219"/>
      <c r="AW270" s="219"/>
      <c r="AX270" s="219"/>
      <c r="AY270" s="219"/>
      <c r="AZ270" s="219"/>
      <c r="BA270" s="219"/>
      <c r="BB270" s="219"/>
      <c r="BC270" s="219"/>
      <c r="BD270" s="219"/>
      <c r="BE270" s="219"/>
      <c r="BF270" s="219"/>
      <c r="BG270" s="219"/>
      <c r="BH270" s="219"/>
      <c r="BI270" s="219"/>
      <c r="BJ270" s="219"/>
      <c r="BK270" s="219"/>
      <c r="BL270" s="219"/>
      <c r="BM270" s="219"/>
      <c r="BN270" s="219"/>
      <c r="BO270" s="219"/>
      <c r="BP270" s="219"/>
      <c r="BQ270" s="219"/>
      <c r="BR270" s="219"/>
      <c r="BS270" s="219"/>
      <c r="BT270" s="219"/>
      <c r="BU270" s="219"/>
      <c r="BV270" s="219"/>
      <c r="BW270" s="219"/>
      <c r="BX270" s="219"/>
      <c r="BY270" s="219"/>
      <c r="BZ270" s="219"/>
      <c r="CA270" s="219"/>
      <c r="CB270" s="219"/>
      <c r="CC270" s="219"/>
      <c r="CD270" s="219"/>
      <c r="CE270" s="219"/>
      <c r="CF270" s="219"/>
      <c r="CG270" s="219"/>
      <c r="CH270" s="219"/>
      <c r="CI270" s="219"/>
      <c r="CJ270" s="219"/>
      <c r="CK270" s="219"/>
      <c r="CL270" s="219"/>
      <c r="CM270" s="219"/>
      <c r="CN270" s="219"/>
      <c r="CO270" s="219"/>
      <c r="CP270" s="219"/>
      <c r="CQ270" s="219"/>
      <c r="CR270" s="219"/>
      <c r="CS270" s="219"/>
      <c r="CT270" s="219"/>
      <c r="CU270" s="219"/>
      <c r="CV270" s="219"/>
      <c r="CW270" s="219"/>
      <c r="CX270" s="219"/>
      <c r="CY270" s="219"/>
      <c r="CZ270" s="219"/>
      <c r="DA270" s="219"/>
      <c r="DB270" s="219"/>
      <c r="DC270" s="219"/>
      <c r="DD270" s="219"/>
      <c r="DE270" s="219"/>
      <c r="DF270" s="219"/>
      <c r="DG270" s="219"/>
      <c r="DH270" s="219"/>
      <c r="DI270" s="219"/>
      <c r="DJ270" s="219"/>
      <c r="DK270" s="219"/>
      <c r="DL270" s="219"/>
      <c r="DM270" s="219"/>
      <c r="DN270" s="219"/>
      <c r="DO270" s="219"/>
      <c r="DP270" s="219"/>
      <c r="DQ270" s="219"/>
      <c r="DR270" s="219"/>
      <c r="DS270" s="219"/>
      <c r="DT270" s="219"/>
      <c r="DU270" s="219"/>
      <c r="DV270" s="219"/>
      <c r="DW270" s="219"/>
      <c r="DX270" s="219"/>
      <c r="DY270" s="219"/>
      <c r="DZ270" s="219"/>
      <c r="EA270" s="219"/>
      <c r="EB270" s="219"/>
      <c r="EC270" s="219"/>
      <c r="ED270" s="219"/>
      <c r="EE270" s="219"/>
      <c r="EF270" s="219"/>
      <c r="EG270" s="219"/>
      <c r="EH270" s="219"/>
      <c r="EI270" s="219"/>
      <c r="EJ270" s="219"/>
      <c r="EK270" s="219"/>
      <c r="EL270" s="219"/>
      <c r="EM270" s="219"/>
      <c r="EN270" s="219"/>
      <c r="EO270" s="219"/>
      <c r="EP270" s="219"/>
      <c r="EQ270" s="219"/>
      <c r="ER270" s="219"/>
      <c r="ES270" s="219"/>
      <c r="ET270" s="219"/>
      <c r="EU270" s="219"/>
      <c r="EV270" s="219"/>
      <c r="EW270" s="219"/>
      <c r="EX270" s="219"/>
      <c r="EY270" s="219"/>
      <c r="EZ270" s="219"/>
      <c r="FA270" s="219"/>
      <c r="FB270" s="219"/>
      <c r="FC270" s="219"/>
      <c r="FD270" s="219"/>
      <c r="FE270" s="219"/>
      <c r="FF270" s="219"/>
      <c r="FG270" s="219"/>
      <c r="FH270" s="219"/>
      <c r="FI270" s="219"/>
      <c r="FJ270" s="219"/>
      <c r="FK270" s="219"/>
      <c r="FL270" s="219"/>
      <c r="FM270" s="219"/>
      <c r="FN270" s="219"/>
      <c r="FO270" s="219"/>
      <c r="FP270" s="219"/>
      <c r="FQ270" s="219"/>
      <c r="FR270" s="219"/>
      <c r="FS270" s="219"/>
      <c r="FT270" s="219"/>
      <c r="FU270" s="219"/>
      <c r="FV270" s="219"/>
      <c r="FW270" s="219"/>
      <c r="FX270" s="219"/>
      <c r="FY270" s="219"/>
      <c r="FZ270" s="219"/>
      <c r="GA270" s="219"/>
      <c r="GB270" s="219"/>
      <c r="GC270" s="219"/>
      <c r="GD270" s="219"/>
      <c r="GE270" s="219"/>
      <c r="GF270" s="219"/>
      <c r="GG270" s="219"/>
      <c r="GH270" s="219"/>
      <c r="GI270" s="219"/>
      <c r="GJ270" s="219"/>
      <c r="GK270" s="219"/>
      <c r="GL270" s="219"/>
      <c r="GM270" s="219"/>
      <c r="GN270" s="219"/>
      <c r="GO270" s="219"/>
      <c r="GP270" s="219"/>
      <c r="GQ270" s="219"/>
      <c r="GR270" s="219"/>
      <c r="GS270" s="219"/>
      <c r="GT270" s="219"/>
      <c r="GU270" s="219"/>
      <c r="GV270" s="219"/>
      <c r="GW270" s="219"/>
      <c r="GX270" s="219"/>
      <c r="GY270" s="219"/>
      <c r="GZ270" s="219"/>
      <c r="HA270" s="219"/>
      <c r="HB270" s="219"/>
      <c r="HC270" s="219"/>
      <c r="HD270" s="219"/>
      <c r="HE270" s="219"/>
      <c r="HF270" s="219"/>
      <c r="HG270" s="219"/>
      <c r="HH270" s="219"/>
      <c r="HI270" s="219"/>
      <c r="HJ270" s="219"/>
      <c r="HK270" s="219"/>
      <c r="HL270" s="219"/>
      <c r="HM270" s="219"/>
      <c r="HN270" s="219"/>
      <c r="HO270" s="219"/>
      <c r="HP270" s="219"/>
      <c r="HQ270" s="219"/>
      <c r="HR270" s="219"/>
      <c r="HS270" s="219"/>
      <c r="HT270" s="219"/>
      <c r="HU270" s="219"/>
      <c r="HV270" s="219"/>
      <c r="HW270" s="219"/>
      <c r="HX270" s="219"/>
      <c r="HY270" s="219"/>
      <c r="HZ270" s="219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  <c r="IR270" s="4"/>
      <c r="IS270" s="4"/>
      <c r="IT270" s="4"/>
      <c r="IU270" s="4"/>
      <c r="IV270" s="4"/>
      <c r="IW270" s="4"/>
      <c r="IX270" s="4"/>
      <c r="IY270" s="4"/>
      <c r="IZ270" s="4"/>
      <c r="JA270" s="4"/>
      <c r="JB270" s="4"/>
      <c r="JC270" s="4"/>
      <c r="JD270" s="4"/>
      <c r="JE270" s="4"/>
    </row>
    <row r="271" spans="1:265" s="78" customFormat="1">
      <c r="A271" s="76"/>
      <c r="B271" s="76"/>
      <c r="C271" s="76"/>
      <c r="D271" s="76"/>
      <c r="E271" s="76"/>
      <c r="F271" s="76"/>
      <c r="H271" s="79"/>
      <c r="I271" s="66"/>
      <c r="J271" s="80"/>
      <c r="K271" s="82"/>
      <c r="L271" s="82"/>
      <c r="M271" s="66"/>
      <c r="N271" s="82"/>
      <c r="O271" s="82"/>
      <c r="P271" s="104"/>
      <c r="Q271" s="104"/>
      <c r="R271" s="104"/>
      <c r="S271" s="82"/>
      <c r="T271" s="82"/>
      <c r="U271" s="82"/>
      <c r="V271" s="66"/>
      <c r="W271" s="82"/>
      <c r="X271" s="82"/>
      <c r="Y271" s="183"/>
      <c r="Z271" s="82"/>
      <c r="AA271" s="181"/>
      <c r="AB271" s="82"/>
      <c r="AC271" s="82"/>
      <c r="AD271" s="82"/>
      <c r="AE271" s="82"/>
      <c r="AF271" s="82"/>
      <c r="AG271" s="83"/>
      <c r="AH271" s="83"/>
      <c r="AI271" s="219"/>
      <c r="AJ271" s="219"/>
      <c r="AK271" s="219"/>
      <c r="AL271" s="66"/>
      <c r="AM271" s="219"/>
      <c r="AN271" s="219"/>
      <c r="AO271" s="219"/>
      <c r="AP271" s="219"/>
      <c r="AQ271" s="219"/>
      <c r="AR271" s="219"/>
      <c r="AS271" s="219"/>
      <c r="AT271" s="219"/>
      <c r="AU271" s="219"/>
      <c r="AV271" s="219"/>
      <c r="AW271" s="219"/>
      <c r="AX271" s="219"/>
      <c r="AY271" s="219"/>
      <c r="AZ271" s="219"/>
      <c r="BA271" s="219"/>
      <c r="BB271" s="219"/>
      <c r="BC271" s="219"/>
      <c r="BD271" s="219"/>
      <c r="BE271" s="219"/>
      <c r="BF271" s="219"/>
      <c r="BG271" s="219"/>
      <c r="BH271" s="219"/>
      <c r="BI271" s="219"/>
      <c r="BJ271" s="219"/>
      <c r="BK271" s="219"/>
      <c r="BL271" s="219"/>
      <c r="BM271" s="219"/>
      <c r="BN271" s="219"/>
      <c r="BO271" s="219"/>
      <c r="BP271" s="219"/>
      <c r="BQ271" s="219"/>
      <c r="BR271" s="219"/>
      <c r="BS271" s="219"/>
      <c r="BT271" s="219"/>
      <c r="BU271" s="219"/>
      <c r="BV271" s="219"/>
      <c r="BW271" s="219"/>
      <c r="BX271" s="219"/>
      <c r="BY271" s="219"/>
      <c r="BZ271" s="219"/>
      <c r="CA271" s="219"/>
      <c r="CB271" s="219"/>
      <c r="CC271" s="219"/>
      <c r="CD271" s="219"/>
      <c r="CE271" s="219"/>
      <c r="CF271" s="219"/>
      <c r="CG271" s="219"/>
      <c r="CH271" s="219"/>
      <c r="CI271" s="219"/>
      <c r="CJ271" s="219"/>
      <c r="CK271" s="219"/>
      <c r="CL271" s="219"/>
      <c r="CM271" s="219"/>
      <c r="CN271" s="219"/>
      <c r="CO271" s="219"/>
      <c r="CP271" s="219"/>
      <c r="CQ271" s="219"/>
      <c r="CR271" s="219"/>
      <c r="CS271" s="219"/>
      <c r="CT271" s="219"/>
      <c r="CU271" s="219"/>
      <c r="CV271" s="219"/>
      <c r="CW271" s="219"/>
      <c r="CX271" s="219"/>
      <c r="CY271" s="219"/>
      <c r="CZ271" s="219"/>
      <c r="DA271" s="219"/>
      <c r="DB271" s="219"/>
      <c r="DC271" s="219"/>
      <c r="DD271" s="219"/>
      <c r="DE271" s="219"/>
      <c r="DF271" s="219"/>
      <c r="DG271" s="219"/>
      <c r="DH271" s="219"/>
      <c r="DI271" s="219"/>
      <c r="DJ271" s="219"/>
      <c r="DK271" s="219"/>
      <c r="DL271" s="219"/>
      <c r="DM271" s="219"/>
      <c r="DN271" s="219"/>
      <c r="DO271" s="219"/>
      <c r="DP271" s="219"/>
      <c r="DQ271" s="219"/>
      <c r="DR271" s="219"/>
      <c r="DS271" s="219"/>
      <c r="DT271" s="219"/>
      <c r="DU271" s="219"/>
      <c r="DV271" s="219"/>
      <c r="DW271" s="219"/>
      <c r="DX271" s="219"/>
      <c r="DY271" s="219"/>
      <c r="DZ271" s="219"/>
      <c r="EA271" s="219"/>
      <c r="EB271" s="219"/>
      <c r="EC271" s="219"/>
      <c r="ED271" s="219"/>
      <c r="EE271" s="219"/>
      <c r="EF271" s="219"/>
      <c r="EG271" s="219"/>
      <c r="EH271" s="219"/>
      <c r="EI271" s="219"/>
      <c r="EJ271" s="219"/>
      <c r="EK271" s="219"/>
      <c r="EL271" s="219"/>
      <c r="EM271" s="219"/>
      <c r="EN271" s="219"/>
      <c r="EO271" s="219"/>
      <c r="EP271" s="219"/>
      <c r="EQ271" s="219"/>
      <c r="ER271" s="219"/>
      <c r="ES271" s="219"/>
      <c r="ET271" s="219"/>
      <c r="EU271" s="219"/>
      <c r="EV271" s="219"/>
      <c r="EW271" s="219"/>
      <c r="EX271" s="219"/>
      <c r="EY271" s="219"/>
      <c r="EZ271" s="219"/>
      <c r="FA271" s="219"/>
      <c r="FB271" s="219"/>
      <c r="FC271" s="219"/>
      <c r="FD271" s="219"/>
      <c r="FE271" s="219"/>
      <c r="FF271" s="219"/>
      <c r="FG271" s="219"/>
      <c r="FH271" s="219"/>
      <c r="FI271" s="219"/>
      <c r="FJ271" s="219"/>
      <c r="FK271" s="219"/>
      <c r="FL271" s="219"/>
      <c r="FM271" s="219"/>
      <c r="FN271" s="219"/>
      <c r="FO271" s="219"/>
      <c r="FP271" s="219"/>
      <c r="FQ271" s="219"/>
      <c r="FR271" s="219"/>
      <c r="FS271" s="219"/>
      <c r="FT271" s="219"/>
      <c r="FU271" s="219"/>
      <c r="FV271" s="219"/>
      <c r="FW271" s="219"/>
      <c r="FX271" s="219"/>
      <c r="FY271" s="219"/>
      <c r="FZ271" s="219"/>
      <c r="GA271" s="219"/>
      <c r="GB271" s="219"/>
      <c r="GC271" s="219"/>
      <c r="GD271" s="219"/>
      <c r="GE271" s="219"/>
      <c r="GF271" s="219"/>
      <c r="GG271" s="219"/>
      <c r="GH271" s="219"/>
      <c r="GI271" s="219"/>
      <c r="GJ271" s="219"/>
      <c r="GK271" s="219"/>
      <c r="GL271" s="219"/>
      <c r="GM271" s="219"/>
      <c r="GN271" s="219"/>
      <c r="GO271" s="219"/>
      <c r="GP271" s="219"/>
      <c r="GQ271" s="219"/>
      <c r="GR271" s="219"/>
      <c r="GS271" s="219"/>
      <c r="GT271" s="219"/>
      <c r="GU271" s="219"/>
      <c r="GV271" s="219"/>
      <c r="GW271" s="219"/>
      <c r="GX271" s="219"/>
      <c r="GY271" s="219"/>
      <c r="GZ271" s="219"/>
      <c r="HA271" s="219"/>
      <c r="HB271" s="219"/>
      <c r="HC271" s="219"/>
      <c r="HD271" s="219"/>
      <c r="HE271" s="219"/>
      <c r="HF271" s="219"/>
      <c r="HG271" s="219"/>
      <c r="HH271" s="219"/>
      <c r="HI271" s="219"/>
      <c r="HJ271" s="219"/>
      <c r="HK271" s="219"/>
      <c r="HL271" s="219"/>
      <c r="HM271" s="219"/>
      <c r="HN271" s="219"/>
      <c r="HO271" s="219"/>
      <c r="HP271" s="219"/>
      <c r="HQ271" s="219"/>
      <c r="HR271" s="219"/>
      <c r="HS271" s="219"/>
      <c r="HT271" s="219"/>
      <c r="HU271" s="219"/>
      <c r="HV271" s="219"/>
      <c r="HW271" s="219"/>
      <c r="HX271" s="219"/>
      <c r="HY271" s="219"/>
      <c r="HZ271" s="219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  <c r="IR271" s="4"/>
      <c r="IS271" s="4"/>
      <c r="IT271" s="4"/>
      <c r="IU271" s="4"/>
      <c r="IV271" s="4"/>
      <c r="IW271" s="4"/>
      <c r="IX271" s="4"/>
      <c r="IY271" s="4"/>
      <c r="IZ271" s="4"/>
      <c r="JA271" s="4"/>
      <c r="JB271" s="4"/>
      <c r="JC271" s="4"/>
      <c r="JD271" s="4"/>
      <c r="JE271" s="4"/>
    </row>
    <row r="272" spans="1:265" s="78" customFormat="1">
      <c r="A272" s="76"/>
      <c r="B272" s="76"/>
      <c r="C272" s="76"/>
      <c r="D272" s="76"/>
      <c r="E272" s="76"/>
      <c r="F272" s="76"/>
      <c r="H272" s="79"/>
      <c r="I272" s="66"/>
      <c r="J272" s="80"/>
      <c r="K272" s="82"/>
      <c r="L272" s="82"/>
      <c r="M272" s="66"/>
      <c r="N272" s="82"/>
      <c r="O272" s="82"/>
      <c r="P272" s="104"/>
      <c r="Q272" s="104"/>
      <c r="R272" s="104"/>
      <c r="S272" s="82"/>
      <c r="T272" s="82"/>
      <c r="U272" s="82"/>
      <c r="V272" s="66"/>
      <c r="W272" s="82"/>
      <c r="X272" s="82"/>
      <c r="Y272" s="183"/>
      <c r="Z272" s="82"/>
      <c r="AA272" s="181"/>
      <c r="AB272" s="82"/>
      <c r="AC272" s="82"/>
      <c r="AD272" s="82"/>
      <c r="AE272" s="82"/>
      <c r="AF272" s="82"/>
      <c r="AG272" s="83"/>
      <c r="AH272" s="83"/>
      <c r="AI272" s="219"/>
      <c r="AJ272" s="219"/>
      <c r="AK272" s="219"/>
      <c r="AL272" s="66"/>
      <c r="AM272" s="219"/>
      <c r="AN272" s="219"/>
      <c r="AO272" s="219"/>
      <c r="AP272" s="219"/>
      <c r="AQ272" s="219"/>
      <c r="AR272" s="219"/>
      <c r="AS272" s="219"/>
      <c r="AT272" s="219"/>
      <c r="AU272" s="219"/>
      <c r="AV272" s="219"/>
      <c r="AW272" s="219"/>
      <c r="AX272" s="219"/>
      <c r="AY272" s="219"/>
      <c r="AZ272" s="219"/>
      <c r="BA272" s="219"/>
      <c r="BB272" s="219"/>
      <c r="BC272" s="219"/>
      <c r="BD272" s="219"/>
      <c r="BE272" s="219"/>
      <c r="BF272" s="219"/>
      <c r="BG272" s="219"/>
      <c r="BH272" s="219"/>
      <c r="BI272" s="219"/>
      <c r="BJ272" s="219"/>
      <c r="BK272" s="219"/>
      <c r="BL272" s="219"/>
      <c r="BM272" s="219"/>
      <c r="BN272" s="219"/>
      <c r="BO272" s="219"/>
      <c r="BP272" s="219"/>
      <c r="BQ272" s="219"/>
      <c r="BR272" s="219"/>
      <c r="BS272" s="219"/>
      <c r="BT272" s="219"/>
      <c r="BU272" s="219"/>
      <c r="BV272" s="219"/>
      <c r="BW272" s="219"/>
      <c r="BX272" s="219"/>
      <c r="BY272" s="219"/>
      <c r="BZ272" s="219"/>
      <c r="CA272" s="219"/>
      <c r="CB272" s="219"/>
      <c r="CC272" s="219"/>
      <c r="CD272" s="219"/>
      <c r="CE272" s="219"/>
      <c r="CF272" s="219"/>
      <c r="CG272" s="219"/>
      <c r="CH272" s="219"/>
      <c r="CI272" s="219"/>
      <c r="CJ272" s="219"/>
      <c r="CK272" s="219"/>
      <c r="CL272" s="219"/>
      <c r="CM272" s="219"/>
      <c r="CN272" s="219"/>
      <c r="CO272" s="219"/>
      <c r="CP272" s="219"/>
      <c r="CQ272" s="219"/>
      <c r="CR272" s="219"/>
      <c r="CS272" s="219"/>
      <c r="CT272" s="219"/>
      <c r="CU272" s="219"/>
      <c r="CV272" s="219"/>
      <c r="CW272" s="219"/>
      <c r="CX272" s="219"/>
      <c r="CY272" s="219"/>
      <c r="CZ272" s="219"/>
      <c r="DA272" s="219"/>
      <c r="DB272" s="219"/>
      <c r="DC272" s="219"/>
      <c r="DD272" s="219"/>
      <c r="DE272" s="219"/>
      <c r="DF272" s="219"/>
      <c r="DG272" s="219"/>
      <c r="DH272" s="219"/>
      <c r="DI272" s="219"/>
      <c r="DJ272" s="219"/>
      <c r="DK272" s="219"/>
      <c r="DL272" s="219"/>
      <c r="DM272" s="219"/>
      <c r="DN272" s="219"/>
      <c r="DO272" s="219"/>
      <c r="DP272" s="219"/>
      <c r="DQ272" s="219"/>
      <c r="DR272" s="219"/>
      <c r="DS272" s="219"/>
      <c r="DT272" s="219"/>
      <c r="DU272" s="219"/>
      <c r="DV272" s="219"/>
      <c r="DW272" s="219"/>
      <c r="DX272" s="219"/>
      <c r="DY272" s="219"/>
      <c r="DZ272" s="219"/>
      <c r="EA272" s="219"/>
      <c r="EB272" s="219"/>
      <c r="EC272" s="219"/>
      <c r="ED272" s="219"/>
      <c r="EE272" s="219"/>
      <c r="EF272" s="219"/>
      <c r="EG272" s="219"/>
      <c r="EH272" s="219"/>
      <c r="EI272" s="219"/>
      <c r="EJ272" s="219"/>
      <c r="EK272" s="219"/>
      <c r="EL272" s="219"/>
      <c r="EM272" s="219"/>
      <c r="EN272" s="219"/>
      <c r="EO272" s="219"/>
      <c r="EP272" s="219"/>
      <c r="EQ272" s="219"/>
      <c r="ER272" s="219"/>
      <c r="ES272" s="219"/>
      <c r="ET272" s="219"/>
      <c r="EU272" s="219"/>
      <c r="EV272" s="219"/>
      <c r="EW272" s="219"/>
      <c r="EX272" s="219"/>
      <c r="EY272" s="219"/>
      <c r="EZ272" s="219"/>
      <c r="FA272" s="219"/>
      <c r="FB272" s="219"/>
      <c r="FC272" s="219"/>
      <c r="FD272" s="219"/>
      <c r="FE272" s="219"/>
      <c r="FF272" s="219"/>
      <c r="FG272" s="219"/>
      <c r="FH272" s="219"/>
      <c r="FI272" s="219"/>
      <c r="FJ272" s="219"/>
      <c r="FK272" s="219"/>
      <c r="FL272" s="219"/>
      <c r="FM272" s="219"/>
      <c r="FN272" s="219"/>
      <c r="FO272" s="219"/>
      <c r="FP272" s="219"/>
      <c r="FQ272" s="219"/>
      <c r="FR272" s="219"/>
      <c r="FS272" s="219"/>
      <c r="FT272" s="219"/>
      <c r="FU272" s="219"/>
      <c r="FV272" s="219"/>
      <c r="FW272" s="219"/>
      <c r="FX272" s="219"/>
      <c r="FY272" s="219"/>
      <c r="FZ272" s="219"/>
      <c r="GA272" s="219"/>
      <c r="GB272" s="219"/>
      <c r="GC272" s="219"/>
      <c r="GD272" s="219"/>
      <c r="GE272" s="219"/>
      <c r="GF272" s="219"/>
      <c r="GG272" s="219"/>
      <c r="GH272" s="219"/>
      <c r="GI272" s="219"/>
      <c r="GJ272" s="219"/>
      <c r="GK272" s="219"/>
      <c r="GL272" s="219"/>
      <c r="GM272" s="219"/>
      <c r="GN272" s="219"/>
      <c r="GO272" s="219"/>
      <c r="GP272" s="219"/>
      <c r="GQ272" s="219"/>
      <c r="GR272" s="219"/>
      <c r="GS272" s="219"/>
      <c r="GT272" s="219"/>
      <c r="GU272" s="219"/>
      <c r="GV272" s="219"/>
      <c r="GW272" s="219"/>
      <c r="GX272" s="219"/>
      <c r="GY272" s="219"/>
      <c r="GZ272" s="219"/>
      <c r="HA272" s="219"/>
      <c r="HB272" s="219"/>
      <c r="HC272" s="219"/>
      <c r="HD272" s="219"/>
      <c r="HE272" s="219"/>
      <c r="HF272" s="219"/>
      <c r="HG272" s="219"/>
      <c r="HH272" s="219"/>
      <c r="HI272" s="219"/>
      <c r="HJ272" s="219"/>
      <c r="HK272" s="219"/>
      <c r="HL272" s="219"/>
      <c r="HM272" s="219"/>
      <c r="HN272" s="219"/>
      <c r="HO272" s="219"/>
      <c r="HP272" s="219"/>
      <c r="HQ272" s="219"/>
      <c r="HR272" s="219"/>
      <c r="HS272" s="219"/>
      <c r="HT272" s="219"/>
      <c r="HU272" s="219"/>
      <c r="HV272" s="219"/>
      <c r="HW272" s="219"/>
      <c r="HX272" s="219"/>
      <c r="HY272" s="219"/>
      <c r="HZ272" s="219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  <c r="IR272" s="4"/>
      <c r="IS272" s="4"/>
      <c r="IT272" s="4"/>
      <c r="IU272" s="4"/>
      <c r="IV272" s="4"/>
      <c r="IW272" s="4"/>
      <c r="IX272" s="4"/>
      <c r="IY272" s="4"/>
      <c r="IZ272" s="4"/>
      <c r="JA272" s="4"/>
      <c r="JB272" s="4"/>
      <c r="JC272" s="4"/>
      <c r="JD272" s="4"/>
      <c r="JE272" s="4"/>
    </row>
    <row r="273" spans="1:265" s="78" customFormat="1">
      <c r="A273" s="76"/>
      <c r="B273" s="76"/>
      <c r="C273" s="76"/>
      <c r="D273" s="76"/>
      <c r="E273" s="76"/>
      <c r="F273" s="76"/>
      <c r="H273" s="79"/>
      <c r="I273" s="66"/>
      <c r="J273" s="80"/>
      <c r="K273" s="82"/>
      <c r="L273" s="82"/>
      <c r="M273" s="66"/>
      <c r="N273" s="82"/>
      <c r="O273" s="82"/>
      <c r="P273" s="104"/>
      <c r="Q273" s="104"/>
      <c r="R273" s="104"/>
      <c r="S273" s="82"/>
      <c r="T273" s="82"/>
      <c r="U273" s="82"/>
      <c r="V273" s="66"/>
      <c r="W273" s="82"/>
      <c r="X273" s="82"/>
      <c r="Y273" s="183"/>
      <c r="Z273" s="82"/>
      <c r="AA273" s="181"/>
      <c r="AB273" s="82"/>
      <c r="AC273" s="82"/>
      <c r="AD273" s="82"/>
      <c r="AE273" s="82"/>
      <c r="AF273" s="82"/>
      <c r="AG273" s="83"/>
      <c r="AH273" s="83"/>
      <c r="AI273" s="219"/>
      <c r="AJ273" s="219"/>
      <c r="AK273" s="219"/>
      <c r="AL273" s="66"/>
      <c r="AM273" s="219"/>
      <c r="AN273" s="219"/>
      <c r="AO273" s="219"/>
      <c r="AP273" s="219"/>
      <c r="AQ273" s="219"/>
      <c r="AR273" s="219"/>
      <c r="AS273" s="219"/>
      <c r="AT273" s="219"/>
      <c r="AU273" s="219"/>
      <c r="AV273" s="219"/>
      <c r="AW273" s="219"/>
      <c r="AX273" s="219"/>
      <c r="AY273" s="219"/>
      <c r="AZ273" s="219"/>
      <c r="BA273" s="219"/>
      <c r="BB273" s="219"/>
      <c r="BC273" s="219"/>
      <c r="BD273" s="219"/>
      <c r="BE273" s="219"/>
      <c r="BF273" s="219"/>
      <c r="BG273" s="219"/>
      <c r="BH273" s="219"/>
      <c r="BI273" s="219"/>
      <c r="BJ273" s="219"/>
      <c r="BK273" s="219"/>
      <c r="BL273" s="219"/>
      <c r="BM273" s="219"/>
      <c r="BN273" s="219"/>
      <c r="BO273" s="219"/>
      <c r="BP273" s="219"/>
      <c r="BQ273" s="219"/>
      <c r="BR273" s="219"/>
      <c r="BS273" s="219"/>
      <c r="BT273" s="219"/>
      <c r="BU273" s="219"/>
      <c r="BV273" s="219"/>
      <c r="BW273" s="219"/>
      <c r="BX273" s="219"/>
      <c r="BY273" s="219"/>
      <c r="BZ273" s="219"/>
      <c r="CA273" s="219"/>
      <c r="CB273" s="219"/>
      <c r="CC273" s="219"/>
      <c r="CD273" s="219"/>
      <c r="CE273" s="219"/>
      <c r="CF273" s="219"/>
      <c r="CG273" s="219"/>
      <c r="CH273" s="219"/>
      <c r="CI273" s="219"/>
      <c r="CJ273" s="219"/>
      <c r="CK273" s="219"/>
      <c r="CL273" s="219"/>
      <c r="CM273" s="219"/>
      <c r="CN273" s="219"/>
      <c r="CO273" s="219"/>
      <c r="CP273" s="219"/>
      <c r="CQ273" s="219"/>
      <c r="CR273" s="219"/>
      <c r="CS273" s="219"/>
      <c r="CT273" s="219"/>
      <c r="CU273" s="219"/>
      <c r="CV273" s="219"/>
      <c r="CW273" s="219"/>
      <c r="CX273" s="219"/>
      <c r="CY273" s="219"/>
      <c r="CZ273" s="219"/>
      <c r="DA273" s="219"/>
      <c r="DB273" s="219"/>
      <c r="DC273" s="219"/>
      <c r="DD273" s="219"/>
      <c r="DE273" s="219"/>
      <c r="DF273" s="219"/>
      <c r="DG273" s="219"/>
      <c r="DH273" s="219"/>
      <c r="DI273" s="219"/>
      <c r="DJ273" s="219"/>
      <c r="DK273" s="219"/>
      <c r="DL273" s="219"/>
      <c r="DM273" s="219"/>
      <c r="DN273" s="219"/>
      <c r="DO273" s="219"/>
      <c r="DP273" s="219"/>
      <c r="DQ273" s="219"/>
      <c r="DR273" s="219"/>
      <c r="DS273" s="219"/>
      <c r="DT273" s="219"/>
      <c r="DU273" s="219"/>
      <c r="DV273" s="219"/>
      <c r="DW273" s="219"/>
      <c r="DX273" s="219"/>
      <c r="DY273" s="219"/>
      <c r="DZ273" s="219"/>
      <c r="EA273" s="219"/>
      <c r="EB273" s="219"/>
      <c r="EC273" s="219"/>
      <c r="ED273" s="219"/>
      <c r="EE273" s="219"/>
      <c r="EF273" s="219"/>
      <c r="EG273" s="219"/>
      <c r="EH273" s="219"/>
      <c r="EI273" s="219"/>
      <c r="EJ273" s="219"/>
      <c r="EK273" s="219"/>
      <c r="EL273" s="219"/>
      <c r="EM273" s="219"/>
      <c r="EN273" s="219"/>
      <c r="EO273" s="219"/>
      <c r="EP273" s="219"/>
      <c r="EQ273" s="219"/>
      <c r="ER273" s="219"/>
      <c r="ES273" s="219"/>
      <c r="ET273" s="219"/>
      <c r="EU273" s="219"/>
      <c r="EV273" s="219"/>
      <c r="EW273" s="219"/>
      <c r="EX273" s="219"/>
      <c r="EY273" s="219"/>
      <c r="EZ273" s="219"/>
      <c r="FA273" s="219"/>
      <c r="FB273" s="219"/>
      <c r="FC273" s="219"/>
      <c r="FD273" s="219"/>
      <c r="FE273" s="219"/>
      <c r="FF273" s="219"/>
      <c r="FG273" s="219"/>
      <c r="FH273" s="219"/>
      <c r="FI273" s="219"/>
      <c r="FJ273" s="219"/>
      <c r="FK273" s="219"/>
      <c r="FL273" s="219"/>
      <c r="FM273" s="219"/>
      <c r="FN273" s="219"/>
      <c r="FO273" s="219"/>
      <c r="FP273" s="219"/>
      <c r="FQ273" s="219"/>
      <c r="FR273" s="219"/>
      <c r="FS273" s="219"/>
      <c r="FT273" s="219"/>
      <c r="FU273" s="219"/>
      <c r="FV273" s="219"/>
      <c r="FW273" s="219"/>
      <c r="FX273" s="219"/>
      <c r="FY273" s="219"/>
      <c r="FZ273" s="219"/>
      <c r="GA273" s="219"/>
      <c r="GB273" s="219"/>
      <c r="GC273" s="219"/>
      <c r="GD273" s="219"/>
      <c r="GE273" s="219"/>
      <c r="GF273" s="219"/>
      <c r="GG273" s="219"/>
      <c r="GH273" s="219"/>
      <c r="GI273" s="219"/>
      <c r="GJ273" s="219"/>
      <c r="GK273" s="219"/>
      <c r="GL273" s="219"/>
      <c r="GM273" s="219"/>
      <c r="GN273" s="219"/>
      <c r="GO273" s="219"/>
      <c r="GP273" s="219"/>
      <c r="GQ273" s="219"/>
      <c r="GR273" s="219"/>
      <c r="GS273" s="219"/>
      <c r="GT273" s="219"/>
      <c r="GU273" s="219"/>
      <c r="GV273" s="219"/>
      <c r="GW273" s="219"/>
      <c r="GX273" s="219"/>
      <c r="GY273" s="219"/>
      <c r="GZ273" s="219"/>
      <c r="HA273" s="219"/>
      <c r="HB273" s="219"/>
      <c r="HC273" s="219"/>
      <c r="HD273" s="219"/>
      <c r="HE273" s="219"/>
      <c r="HF273" s="219"/>
      <c r="HG273" s="219"/>
      <c r="HH273" s="219"/>
      <c r="HI273" s="219"/>
      <c r="HJ273" s="219"/>
      <c r="HK273" s="219"/>
      <c r="HL273" s="219"/>
      <c r="HM273" s="219"/>
      <c r="HN273" s="219"/>
      <c r="HO273" s="219"/>
      <c r="HP273" s="219"/>
      <c r="HQ273" s="219"/>
      <c r="HR273" s="219"/>
      <c r="HS273" s="219"/>
      <c r="HT273" s="219"/>
      <c r="HU273" s="219"/>
      <c r="HV273" s="219"/>
      <c r="HW273" s="219"/>
      <c r="HX273" s="219"/>
      <c r="HY273" s="219"/>
      <c r="HZ273" s="219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  <c r="IR273" s="4"/>
      <c r="IS273" s="4"/>
      <c r="IT273" s="4"/>
      <c r="IU273" s="4"/>
      <c r="IV273" s="4"/>
      <c r="IW273" s="4"/>
      <c r="IX273" s="4"/>
      <c r="IY273" s="4"/>
      <c r="IZ273" s="4"/>
      <c r="JA273" s="4"/>
      <c r="JB273" s="4"/>
      <c r="JC273" s="4"/>
      <c r="JD273" s="4"/>
      <c r="JE273" s="4"/>
    </row>
    <row r="274" spans="1:265" s="78" customFormat="1">
      <c r="A274" s="76"/>
      <c r="B274" s="76"/>
      <c r="C274" s="76"/>
      <c r="D274" s="76"/>
      <c r="E274" s="76"/>
      <c r="F274" s="76"/>
      <c r="H274" s="79"/>
      <c r="I274" s="66"/>
      <c r="J274" s="80"/>
      <c r="K274" s="82"/>
      <c r="L274" s="82"/>
      <c r="M274" s="66"/>
      <c r="N274" s="82"/>
      <c r="O274" s="82"/>
      <c r="P274" s="104"/>
      <c r="Q274" s="104"/>
      <c r="R274" s="104"/>
      <c r="S274" s="82"/>
      <c r="T274" s="82"/>
      <c r="U274" s="82"/>
      <c r="V274" s="66"/>
      <c r="W274" s="82"/>
      <c r="X274" s="82"/>
      <c r="Y274" s="183"/>
      <c r="Z274" s="82"/>
      <c r="AA274" s="181"/>
      <c r="AB274" s="82"/>
      <c r="AC274" s="82"/>
      <c r="AD274" s="82"/>
      <c r="AE274" s="82"/>
      <c r="AF274" s="82"/>
      <c r="AG274" s="83"/>
      <c r="AH274" s="83"/>
      <c r="AI274" s="219"/>
      <c r="AJ274" s="219"/>
      <c r="AK274" s="219"/>
      <c r="AL274" s="66"/>
      <c r="AM274" s="219"/>
      <c r="AN274" s="219"/>
      <c r="AO274" s="219"/>
      <c r="AP274" s="219"/>
      <c r="AQ274" s="219"/>
      <c r="AR274" s="219"/>
      <c r="AS274" s="219"/>
      <c r="AT274" s="219"/>
      <c r="AU274" s="219"/>
      <c r="AV274" s="219"/>
      <c r="AW274" s="219"/>
      <c r="AX274" s="219"/>
      <c r="AY274" s="219"/>
      <c r="AZ274" s="219"/>
      <c r="BA274" s="219"/>
      <c r="BB274" s="219"/>
      <c r="BC274" s="219"/>
      <c r="BD274" s="219"/>
      <c r="BE274" s="219"/>
      <c r="BF274" s="219"/>
      <c r="BG274" s="219"/>
      <c r="BH274" s="219"/>
      <c r="BI274" s="219"/>
      <c r="BJ274" s="219"/>
      <c r="BK274" s="219"/>
      <c r="BL274" s="219"/>
      <c r="BM274" s="219"/>
      <c r="BN274" s="219"/>
      <c r="BO274" s="219"/>
      <c r="BP274" s="219"/>
      <c r="BQ274" s="219"/>
      <c r="BR274" s="219"/>
      <c r="BS274" s="219"/>
      <c r="BT274" s="219"/>
      <c r="BU274" s="219"/>
      <c r="BV274" s="219"/>
      <c r="BW274" s="219"/>
      <c r="BX274" s="219"/>
      <c r="BY274" s="219"/>
      <c r="BZ274" s="219"/>
      <c r="CA274" s="219"/>
      <c r="CB274" s="219"/>
      <c r="CC274" s="219"/>
      <c r="CD274" s="219"/>
      <c r="CE274" s="219"/>
      <c r="CF274" s="219"/>
      <c r="CG274" s="219"/>
      <c r="CH274" s="219"/>
      <c r="CI274" s="219"/>
      <c r="CJ274" s="219"/>
      <c r="CK274" s="219"/>
      <c r="CL274" s="219"/>
      <c r="CM274" s="219"/>
      <c r="CN274" s="219"/>
      <c r="CO274" s="219"/>
      <c r="CP274" s="219"/>
      <c r="CQ274" s="219"/>
      <c r="CR274" s="219"/>
      <c r="CS274" s="219"/>
      <c r="CT274" s="219"/>
      <c r="CU274" s="219"/>
      <c r="CV274" s="219"/>
      <c r="CW274" s="219"/>
      <c r="CX274" s="219"/>
      <c r="CY274" s="219"/>
      <c r="CZ274" s="219"/>
      <c r="DA274" s="219"/>
      <c r="DB274" s="219"/>
      <c r="DC274" s="219"/>
      <c r="DD274" s="219"/>
      <c r="DE274" s="219"/>
      <c r="DF274" s="219"/>
      <c r="DG274" s="219"/>
      <c r="DH274" s="219"/>
      <c r="DI274" s="219"/>
      <c r="DJ274" s="219"/>
      <c r="DK274" s="219"/>
      <c r="DL274" s="219"/>
      <c r="DM274" s="219"/>
      <c r="DN274" s="219"/>
      <c r="DO274" s="219"/>
      <c r="DP274" s="219"/>
      <c r="DQ274" s="219"/>
      <c r="DR274" s="219"/>
      <c r="DS274" s="219"/>
      <c r="DT274" s="219"/>
      <c r="DU274" s="219"/>
      <c r="DV274" s="219"/>
      <c r="DW274" s="219"/>
      <c r="DX274" s="219"/>
      <c r="DY274" s="219"/>
      <c r="DZ274" s="219"/>
      <c r="EA274" s="219"/>
      <c r="EB274" s="219"/>
      <c r="EC274" s="219"/>
      <c r="ED274" s="219"/>
      <c r="EE274" s="219"/>
      <c r="EF274" s="219"/>
      <c r="EG274" s="219"/>
      <c r="EH274" s="219"/>
      <c r="EI274" s="219"/>
      <c r="EJ274" s="219"/>
      <c r="EK274" s="219"/>
      <c r="EL274" s="219"/>
      <c r="EM274" s="219"/>
      <c r="EN274" s="219"/>
      <c r="EO274" s="219"/>
      <c r="EP274" s="219"/>
      <c r="EQ274" s="219"/>
      <c r="ER274" s="219"/>
      <c r="ES274" s="219"/>
      <c r="ET274" s="219"/>
      <c r="EU274" s="219"/>
      <c r="EV274" s="219"/>
      <c r="EW274" s="219"/>
      <c r="EX274" s="219"/>
      <c r="EY274" s="219"/>
      <c r="EZ274" s="219"/>
      <c r="FA274" s="219"/>
      <c r="FB274" s="219"/>
      <c r="FC274" s="219"/>
      <c r="FD274" s="219"/>
      <c r="FE274" s="219"/>
      <c r="FF274" s="219"/>
      <c r="FG274" s="219"/>
      <c r="FH274" s="219"/>
      <c r="FI274" s="219"/>
      <c r="FJ274" s="219"/>
      <c r="FK274" s="219"/>
      <c r="FL274" s="219"/>
      <c r="FM274" s="219"/>
      <c r="FN274" s="219"/>
      <c r="FO274" s="219"/>
      <c r="FP274" s="219"/>
      <c r="FQ274" s="219"/>
      <c r="FR274" s="219"/>
      <c r="FS274" s="219"/>
      <c r="FT274" s="219"/>
      <c r="FU274" s="219"/>
      <c r="FV274" s="219"/>
      <c r="FW274" s="219"/>
      <c r="FX274" s="219"/>
      <c r="FY274" s="219"/>
      <c r="FZ274" s="219"/>
      <c r="GA274" s="219"/>
      <c r="GB274" s="219"/>
      <c r="GC274" s="219"/>
      <c r="GD274" s="219"/>
      <c r="GE274" s="219"/>
      <c r="GF274" s="219"/>
      <c r="GG274" s="219"/>
      <c r="GH274" s="219"/>
      <c r="GI274" s="219"/>
      <c r="GJ274" s="219"/>
      <c r="GK274" s="219"/>
      <c r="GL274" s="219"/>
      <c r="GM274" s="219"/>
      <c r="GN274" s="219"/>
      <c r="GO274" s="219"/>
      <c r="GP274" s="219"/>
      <c r="GQ274" s="219"/>
      <c r="GR274" s="219"/>
      <c r="GS274" s="219"/>
      <c r="GT274" s="219"/>
      <c r="GU274" s="219"/>
      <c r="GV274" s="219"/>
      <c r="GW274" s="219"/>
      <c r="GX274" s="219"/>
      <c r="GY274" s="219"/>
      <c r="GZ274" s="219"/>
      <c r="HA274" s="219"/>
      <c r="HB274" s="219"/>
      <c r="HC274" s="219"/>
      <c r="HD274" s="219"/>
      <c r="HE274" s="219"/>
      <c r="HF274" s="219"/>
      <c r="HG274" s="219"/>
      <c r="HH274" s="219"/>
      <c r="HI274" s="219"/>
      <c r="HJ274" s="219"/>
      <c r="HK274" s="219"/>
      <c r="HL274" s="219"/>
      <c r="HM274" s="219"/>
      <c r="HN274" s="219"/>
      <c r="HO274" s="219"/>
      <c r="HP274" s="219"/>
      <c r="HQ274" s="219"/>
      <c r="HR274" s="219"/>
      <c r="HS274" s="219"/>
      <c r="HT274" s="219"/>
      <c r="HU274" s="219"/>
      <c r="HV274" s="219"/>
      <c r="HW274" s="219"/>
      <c r="HX274" s="219"/>
      <c r="HY274" s="219"/>
      <c r="HZ274" s="219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  <c r="IR274" s="4"/>
      <c r="IS274" s="4"/>
      <c r="IT274" s="4"/>
      <c r="IU274" s="4"/>
      <c r="IV274" s="4"/>
      <c r="IW274" s="4"/>
      <c r="IX274" s="4"/>
      <c r="IY274" s="4"/>
      <c r="IZ274" s="4"/>
      <c r="JA274" s="4"/>
      <c r="JB274" s="4"/>
      <c r="JC274" s="4"/>
      <c r="JD274" s="4"/>
      <c r="JE274" s="4"/>
    </row>
    <row r="275" spans="1:265" s="78" customFormat="1">
      <c r="A275" s="76"/>
      <c r="B275" s="76"/>
      <c r="C275" s="76"/>
      <c r="D275" s="76"/>
      <c r="E275" s="76"/>
      <c r="F275" s="76"/>
      <c r="H275" s="79"/>
      <c r="I275" s="66"/>
      <c r="J275" s="80"/>
      <c r="K275" s="82"/>
      <c r="L275" s="82"/>
      <c r="M275" s="66"/>
      <c r="N275" s="82"/>
      <c r="O275" s="82"/>
      <c r="P275" s="104"/>
      <c r="Q275" s="104"/>
      <c r="R275" s="104"/>
      <c r="S275" s="82"/>
      <c r="T275" s="82"/>
      <c r="U275" s="82"/>
      <c r="V275" s="66"/>
      <c r="W275" s="82"/>
      <c r="X275" s="82"/>
      <c r="Y275" s="183"/>
      <c r="Z275" s="82"/>
      <c r="AA275" s="181"/>
      <c r="AB275" s="82"/>
      <c r="AC275" s="82"/>
      <c r="AD275" s="82"/>
      <c r="AE275" s="82"/>
      <c r="AF275" s="82"/>
      <c r="AG275" s="83"/>
      <c r="AH275" s="83"/>
      <c r="AI275" s="219"/>
      <c r="AJ275" s="219"/>
      <c r="AK275" s="219"/>
      <c r="AL275" s="66"/>
      <c r="AM275" s="219"/>
      <c r="AN275" s="219"/>
      <c r="AO275" s="219"/>
      <c r="AP275" s="219"/>
      <c r="AQ275" s="219"/>
      <c r="AR275" s="219"/>
      <c r="AS275" s="219"/>
      <c r="AT275" s="219"/>
      <c r="AU275" s="219"/>
      <c r="AV275" s="219"/>
      <c r="AW275" s="219"/>
      <c r="AX275" s="219"/>
      <c r="AY275" s="219"/>
      <c r="AZ275" s="219"/>
      <c r="BA275" s="219"/>
      <c r="BB275" s="219"/>
      <c r="BC275" s="219"/>
      <c r="BD275" s="219"/>
      <c r="BE275" s="219"/>
      <c r="BF275" s="219"/>
      <c r="BG275" s="219"/>
      <c r="BH275" s="219"/>
      <c r="BI275" s="219"/>
      <c r="BJ275" s="219"/>
      <c r="BK275" s="219"/>
      <c r="BL275" s="219"/>
      <c r="BM275" s="219"/>
      <c r="BN275" s="219"/>
      <c r="BO275" s="219"/>
      <c r="BP275" s="219"/>
      <c r="BQ275" s="219"/>
      <c r="BR275" s="219"/>
      <c r="BS275" s="219"/>
      <c r="BT275" s="219"/>
      <c r="BU275" s="219"/>
      <c r="BV275" s="219"/>
      <c r="BW275" s="219"/>
      <c r="BX275" s="219"/>
      <c r="BY275" s="219"/>
      <c r="BZ275" s="219"/>
      <c r="CA275" s="219"/>
      <c r="CB275" s="219"/>
      <c r="CC275" s="219"/>
      <c r="CD275" s="219"/>
      <c r="CE275" s="219"/>
      <c r="CF275" s="219"/>
      <c r="CG275" s="219"/>
      <c r="CH275" s="219"/>
      <c r="CI275" s="219"/>
      <c r="CJ275" s="219"/>
      <c r="CK275" s="219"/>
      <c r="CL275" s="219"/>
      <c r="CM275" s="219"/>
      <c r="CN275" s="219"/>
      <c r="CO275" s="219"/>
      <c r="CP275" s="219"/>
      <c r="CQ275" s="219"/>
      <c r="CR275" s="219"/>
      <c r="CS275" s="219"/>
      <c r="CT275" s="219"/>
      <c r="CU275" s="219"/>
      <c r="CV275" s="219"/>
      <c r="CW275" s="219"/>
      <c r="CX275" s="219"/>
      <c r="CY275" s="219"/>
      <c r="CZ275" s="219"/>
      <c r="DA275" s="219"/>
      <c r="DB275" s="219"/>
      <c r="DC275" s="219"/>
      <c r="DD275" s="219"/>
      <c r="DE275" s="219"/>
      <c r="DF275" s="219"/>
      <c r="DG275" s="219"/>
      <c r="DH275" s="219"/>
      <c r="DI275" s="219"/>
      <c r="DJ275" s="219"/>
      <c r="DK275" s="219"/>
      <c r="DL275" s="219"/>
      <c r="DM275" s="219"/>
      <c r="DN275" s="219"/>
      <c r="DO275" s="219"/>
      <c r="DP275" s="219"/>
      <c r="DQ275" s="219"/>
      <c r="DR275" s="219"/>
      <c r="DS275" s="219"/>
      <c r="DT275" s="219"/>
      <c r="DU275" s="219"/>
      <c r="DV275" s="219"/>
      <c r="DW275" s="219"/>
      <c r="DX275" s="219"/>
      <c r="DY275" s="219"/>
      <c r="DZ275" s="219"/>
      <c r="EA275" s="219"/>
      <c r="EB275" s="219"/>
      <c r="EC275" s="219"/>
      <c r="ED275" s="219"/>
      <c r="EE275" s="219"/>
      <c r="EF275" s="219"/>
      <c r="EG275" s="219"/>
      <c r="EH275" s="219"/>
      <c r="EI275" s="219"/>
      <c r="EJ275" s="219"/>
      <c r="EK275" s="219"/>
      <c r="EL275" s="219"/>
      <c r="EM275" s="219"/>
      <c r="EN275" s="219"/>
      <c r="EO275" s="219"/>
      <c r="EP275" s="219"/>
      <c r="EQ275" s="219"/>
      <c r="ER275" s="219"/>
      <c r="ES275" s="219"/>
      <c r="ET275" s="219"/>
      <c r="EU275" s="219"/>
      <c r="EV275" s="219"/>
      <c r="EW275" s="219"/>
      <c r="EX275" s="219"/>
      <c r="EY275" s="219"/>
      <c r="EZ275" s="219"/>
      <c r="FA275" s="219"/>
      <c r="FB275" s="219"/>
      <c r="FC275" s="219"/>
      <c r="FD275" s="219"/>
      <c r="FE275" s="219"/>
      <c r="FF275" s="219"/>
      <c r="FG275" s="219"/>
      <c r="FH275" s="219"/>
      <c r="FI275" s="219"/>
      <c r="FJ275" s="219"/>
      <c r="FK275" s="219"/>
      <c r="FL275" s="219"/>
      <c r="FM275" s="219"/>
      <c r="FN275" s="219"/>
      <c r="FO275" s="219"/>
      <c r="FP275" s="219"/>
      <c r="FQ275" s="219"/>
      <c r="FR275" s="219"/>
      <c r="FS275" s="219"/>
      <c r="FT275" s="219"/>
      <c r="FU275" s="219"/>
      <c r="FV275" s="219"/>
      <c r="FW275" s="219"/>
      <c r="FX275" s="219"/>
      <c r="FY275" s="219"/>
      <c r="FZ275" s="219"/>
      <c r="GA275" s="219"/>
      <c r="GB275" s="219"/>
      <c r="GC275" s="219"/>
      <c r="GD275" s="219"/>
      <c r="GE275" s="219"/>
      <c r="GF275" s="219"/>
      <c r="GG275" s="219"/>
      <c r="GH275" s="219"/>
      <c r="GI275" s="219"/>
      <c r="GJ275" s="219"/>
      <c r="GK275" s="219"/>
      <c r="GL275" s="219"/>
      <c r="GM275" s="219"/>
      <c r="GN275" s="219"/>
      <c r="GO275" s="219"/>
      <c r="GP275" s="219"/>
      <c r="GQ275" s="219"/>
      <c r="GR275" s="219"/>
      <c r="GS275" s="219"/>
      <c r="GT275" s="219"/>
      <c r="GU275" s="219"/>
      <c r="GV275" s="219"/>
      <c r="GW275" s="219"/>
      <c r="GX275" s="219"/>
      <c r="GY275" s="219"/>
      <c r="GZ275" s="219"/>
      <c r="HA275" s="219"/>
      <c r="HB275" s="219"/>
      <c r="HC275" s="219"/>
      <c r="HD275" s="219"/>
      <c r="HE275" s="219"/>
      <c r="HF275" s="219"/>
      <c r="HG275" s="219"/>
      <c r="HH275" s="219"/>
      <c r="HI275" s="219"/>
      <c r="HJ275" s="219"/>
      <c r="HK275" s="219"/>
      <c r="HL275" s="219"/>
      <c r="HM275" s="219"/>
      <c r="HN275" s="219"/>
      <c r="HO275" s="219"/>
      <c r="HP275" s="219"/>
      <c r="HQ275" s="219"/>
      <c r="HR275" s="219"/>
      <c r="HS275" s="219"/>
      <c r="HT275" s="219"/>
      <c r="HU275" s="219"/>
      <c r="HV275" s="219"/>
      <c r="HW275" s="219"/>
      <c r="HX275" s="219"/>
      <c r="HY275" s="219"/>
      <c r="HZ275" s="219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  <c r="IR275" s="4"/>
      <c r="IS275" s="4"/>
      <c r="IT275" s="4"/>
      <c r="IU275" s="4"/>
      <c r="IV275" s="4"/>
      <c r="IW275" s="4"/>
      <c r="IX275" s="4"/>
      <c r="IY275" s="4"/>
      <c r="IZ275" s="4"/>
      <c r="JA275" s="4"/>
      <c r="JB275" s="4"/>
      <c r="JC275" s="4"/>
      <c r="JD275" s="4"/>
      <c r="JE275" s="4"/>
    </row>
    <row r="276" spans="1:265" s="78" customFormat="1">
      <c r="A276" s="76"/>
      <c r="B276" s="76"/>
      <c r="C276" s="76"/>
      <c r="D276" s="76"/>
      <c r="E276" s="76"/>
      <c r="F276" s="76"/>
      <c r="H276" s="79"/>
      <c r="I276" s="66"/>
      <c r="J276" s="80"/>
      <c r="K276" s="82"/>
      <c r="L276" s="82"/>
      <c r="M276" s="66"/>
      <c r="N276" s="82"/>
      <c r="O276" s="82"/>
      <c r="P276" s="104"/>
      <c r="Q276" s="104"/>
      <c r="R276" s="104"/>
      <c r="S276" s="82"/>
      <c r="T276" s="82"/>
      <c r="U276" s="82"/>
      <c r="V276" s="66"/>
      <c r="W276" s="82"/>
      <c r="X276" s="82"/>
      <c r="Y276" s="183"/>
      <c r="Z276" s="82"/>
      <c r="AA276" s="181"/>
      <c r="AB276" s="82"/>
      <c r="AC276" s="82"/>
      <c r="AD276" s="82"/>
      <c r="AE276" s="82"/>
      <c r="AF276" s="82"/>
      <c r="AG276" s="83"/>
      <c r="AH276" s="83"/>
      <c r="AI276" s="219"/>
      <c r="AJ276" s="219"/>
      <c r="AK276" s="219"/>
      <c r="AL276" s="66"/>
      <c r="AM276" s="219"/>
      <c r="AN276" s="219"/>
      <c r="AO276" s="219"/>
      <c r="AP276" s="219"/>
      <c r="AQ276" s="219"/>
      <c r="AR276" s="219"/>
      <c r="AS276" s="219"/>
      <c r="AT276" s="219"/>
      <c r="AU276" s="219"/>
      <c r="AV276" s="219"/>
      <c r="AW276" s="219"/>
      <c r="AX276" s="219"/>
      <c r="AY276" s="219"/>
      <c r="AZ276" s="219"/>
      <c r="BA276" s="219"/>
      <c r="BB276" s="219"/>
      <c r="BC276" s="219"/>
      <c r="BD276" s="219"/>
      <c r="BE276" s="219"/>
      <c r="BF276" s="219"/>
      <c r="BG276" s="219"/>
      <c r="BH276" s="219"/>
      <c r="BI276" s="219"/>
      <c r="BJ276" s="219"/>
      <c r="BK276" s="219"/>
      <c r="BL276" s="219"/>
      <c r="BM276" s="219"/>
      <c r="BN276" s="219"/>
      <c r="BO276" s="219"/>
      <c r="BP276" s="219"/>
      <c r="BQ276" s="219"/>
      <c r="BR276" s="219"/>
      <c r="BS276" s="219"/>
      <c r="BT276" s="219"/>
      <c r="BU276" s="219"/>
      <c r="BV276" s="219"/>
      <c r="BW276" s="219"/>
      <c r="BX276" s="219"/>
      <c r="BY276" s="219"/>
      <c r="BZ276" s="219"/>
      <c r="CA276" s="219"/>
      <c r="CB276" s="219"/>
      <c r="CC276" s="219"/>
      <c r="CD276" s="219"/>
      <c r="CE276" s="219"/>
      <c r="CF276" s="219"/>
      <c r="CG276" s="219"/>
      <c r="CH276" s="219"/>
      <c r="CI276" s="219"/>
      <c r="CJ276" s="219"/>
      <c r="CK276" s="219"/>
      <c r="CL276" s="219"/>
      <c r="CM276" s="219"/>
      <c r="CN276" s="219"/>
      <c r="CO276" s="219"/>
      <c r="CP276" s="219"/>
      <c r="CQ276" s="219"/>
      <c r="CR276" s="219"/>
      <c r="CS276" s="219"/>
      <c r="CT276" s="219"/>
      <c r="CU276" s="219"/>
      <c r="CV276" s="219"/>
      <c r="CW276" s="219"/>
      <c r="CX276" s="219"/>
      <c r="CY276" s="219"/>
      <c r="CZ276" s="219"/>
      <c r="DA276" s="219"/>
      <c r="DB276" s="219"/>
      <c r="DC276" s="219"/>
      <c r="DD276" s="219"/>
      <c r="DE276" s="219"/>
      <c r="DF276" s="219"/>
      <c r="DG276" s="219"/>
      <c r="DH276" s="219"/>
      <c r="DI276" s="219"/>
      <c r="DJ276" s="219"/>
      <c r="DK276" s="219"/>
      <c r="DL276" s="219"/>
      <c r="DM276" s="219"/>
      <c r="DN276" s="219"/>
      <c r="DO276" s="219"/>
      <c r="DP276" s="219"/>
      <c r="DQ276" s="219"/>
      <c r="DR276" s="219"/>
      <c r="DS276" s="219"/>
      <c r="DT276" s="219"/>
      <c r="DU276" s="219"/>
      <c r="DV276" s="219"/>
      <c r="DW276" s="219"/>
      <c r="DX276" s="219"/>
      <c r="DY276" s="219"/>
      <c r="DZ276" s="219"/>
      <c r="EA276" s="219"/>
      <c r="EB276" s="219"/>
      <c r="EC276" s="219"/>
      <c r="ED276" s="219"/>
      <c r="EE276" s="219"/>
      <c r="EF276" s="219"/>
      <c r="EG276" s="219"/>
      <c r="EH276" s="219"/>
      <c r="EI276" s="219"/>
      <c r="EJ276" s="219"/>
      <c r="EK276" s="219"/>
      <c r="EL276" s="219"/>
      <c r="EM276" s="219"/>
      <c r="EN276" s="219"/>
      <c r="EO276" s="219"/>
      <c r="EP276" s="219"/>
      <c r="EQ276" s="219"/>
      <c r="ER276" s="219"/>
      <c r="ES276" s="219"/>
      <c r="ET276" s="219"/>
      <c r="EU276" s="219"/>
      <c r="EV276" s="219"/>
      <c r="EW276" s="219"/>
      <c r="EX276" s="219"/>
      <c r="EY276" s="219"/>
      <c r="EZ276" s="219"/>
      <c r="FA276" s="219"/>
      <c r="FB276" s="219"/>
      <c r="FC276" s="219"/>
      <c r="FD276" s="219"/>
      <c r="FE276" s="219"/>
      <c r="FF276" s="219"/>
      <c r="FG276" s="219"/>
      <c r="FH276" s="219"/>
      <c r="FI276" s="219"/>
      <c r="FJ276" s="219"/>
      <c r="FK276" s="219"/>
      <c r="FL276" s="219"/>
      <c r="FM276" s="219"/>
      <c r="FN276" s="219"/>
      <c r="FO276" s="219"/>
      <c r="FP276" s="219"/>
      <c r="FQ276" s="219"/>
      <c r="FR276" s="219"/>
      <c r="FS276" s="219"/>
      <c r="FT276" s="219"/>
      <c r="FU276" s="219"/>
      <c r="FV276" s="219"/>
      <c r="FW276" s="219"/>
      <c r="FX276" s="219"/>
      <c r="FY276" s="219"/>
      <c r="FZ276" s="219"/>
      <c r="GA276" s="219"/>
      <c r="GB276" s="219"/>
      <c r="GC276" s="219"/>
      <c r="GD276" s="219"/>
      <c r="GE276" s="219"/>
      <c r="GF276" s="219"/>
      <c r="GG276" s="219"/>
      <c r="GH276" s="219"/>
      <c r="GI276" s="219"/>
      <c r="GJ276" s="219"/>
      <c r="GK276" s="219"/>
      <c r="GL276" s="219"/>
      <c r="GM276" s="219"/>
      <c r="GN276" s="219"/>
      <c r="GO276" s="219"/>
      <c r="GP276" s="219"/>
      <c r="GQ276" s="219"/>
      <c r="GR276" s="219"/>
      <c r="GS276" s="219"/>
      <c r="GT276" s="219"/>
      <c r="GU276" s="219"/>
      <c r="GV276" s="219"/>
      <c r="GW276" s="219"/>
      <c r="GX276" s="219"/>
      <c r="GY276" s="219"/>
      <c r="GZ276" s="219"/>
      <c r="HA276" s="219"/>
      <c r="HB276" s="219"/>
      <c r="HC276" s="219"/>
      <c r="HD276" s="219"/>
      <c r="HE276" s="219"/>
      <c r="HF276" s="219"/>
      <c r="HG276" s="219"/>
      <c r="HH276" s="219"/>
      <c r="HI276" s="219"/>
      <c r="HJ276" s="219"/>
      <c r="HK276" s="219"/>
      <c r="HL276" s="219"/>
      <c r="HM276" s="219"/>
      <c r="HN276" s="219"/>
      <c r="HO276" s="219"/>
      <c r="HP276" s="219"/>
      <c r="HQ276" s="219"/>
      <c r="HR276" s="219"/>
      <c r="HS276" s="219"/>
      <c r="HT276" s="219"/>
      <c r="HU276" s="219"/>
      <c r="HV276" s="219"/>
      <c r="HW276" s="219"/>
      <c r="HX276" s="219"/>
      <c r="HY276" s="219"/>
      <c r="HZ276" s="219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  <c r="IR276" s="4"/>
      <c r="IS276" s="4"/>
      <c r="IT276" s="4"/>
      <c r="IU276" s="4"/>
      <c r="IV276" s="4"/>
      <c r="IW276" s="4"/>
      <c r="IX276" s="4"/>
      <c r="IY276" s="4"/>
      <c r="IZ276" s="4"/>
      <c r="JA276" s="4"/>
      <c r="JB276" s="4"/>
      <c r="JC276" s="4"/>
      <c r="JD276" s="4"/>
      <c r="JE276" s="4"/>
    </row>
    <row r="277" spans="1:265" s="78" customFormat="1">
      <c r="A277" s="76"/>
      <c r="B277" s="76"/>
      <c r="C277" s="76"/>
      <c r="D277" s="76"/>
      <c r="E277" s="76"/>
      <c r="F277" s="76"/>
      <c r="H277" s="79"/>
      <c r="I277" s="66"/>
      <c r="J277" s="80"/>
      <c r="K277" s="82"/>
      <c r="L277" s="82"/>
      <c r="M277" s="66"/>
      <c r="N277" s="82"/>
      <c r="O277" s="82"/>
      <c r="P277" s="104"/>
      <c r="Q277" s="104"/>
      <c r="R277" s="104"/>
      <c r="S277" s="82"/>
      <c r="T277" s="82"/>
      <c r="U277" s="82"/>
      <c r="V277" s="66"/>
      <c r="W277" s="82"/>
      <c r="X277" s="82"/>
      <c r="Y277" s="183"/>
      <c r="Z277" s="82"/>
      <c r="AA277" s="181"/>
      <c r="AB277" s="82"/>
      <c r="AC277" s="82"/>
      <c r="AD277" s="82"/>
      <c r="AE277" s="82"/>
      <c r="AF277" s="82"/>
      <c r="AG277" s="83"/>
      <c r="AH277" s="83"/>
      <c r="AI277" s="219"/>
      <c r="AJ277" s="219"/>
      <c r="AK277" s="219"/>
      <c r="AL277" s="66"/>
      <c r="AM277" s="219"/>
      <c r="AN277" s="219"/>
      <c r="AO277" s="219"/>
      <c r="AP277" s="219"/>
      <c r="AQ277" s="219"/>
      <c r="AR277" s="219"/>
      <c r="AS277" s="219"/>
      <c r="AT277" s="219"/>
      <c r="AU277" s="219"/>
      <c r="AV277" s="219"/>
      <c r="AW277" s="219"/>
      <c r="AX277" s="219"/>
      <c r="AY277" s="219"/>
      <c r="AZ277" s="219"/>
      <c r="BA277" s="219"/>
      <c r="BB277" s="219"/>
      <c r="BC277" s="219"/>
      <c r="BD277" s="219"/>
      <c r="BE277" s="219"/>
      <c r="BF277" s="219"/>
      <c r="BG277" s="219"/>
      <c r="BH277" s="219"/>
      <c r="BI277" s="219"/>
      <c r="BJ277" s="219"/>
      <c r="BK277" s="219"/>
      <c r="BL277" s="219"/>
      <c r="BM277" s="219"/>
      <c r="BN277" s="219"/>
      <c r="BO277" s="219"/>
      <c r="BP277" s="219"/>
      <c r="BQ277" s="219"/>
      <c r="BR277" s="219"/>
      <c r="BS277" s="219"/>
      <c r="BT277" s="219"/>
      <c r="BU277" s="219"/>
      <c r="BV277" s="219"/>
      <c r="BW277" s="219"/>
      <c r="BX277" s="219"/>
      <c r="BY277" s="219"/>
      <c r="BZ277" s="219"/>
      <c r="CA277" s="219"/>
      <c r="CB277" s="219"/>
      <c r="CC277" s="219"/>
      <c r="CD277" s="219"/>
      <c r="CE277" s="219"/>
      <c r="CF277" s="219"/>
      <c r="CG277" s="219"/>
      <c r="CH277" s="219"/>
      <c r="CI277" s="219"/>
      <c r="CJ277" s="219"/>
      <c r="CK277" s="219"/>
      <c r="CL277" s="219"/>
      <c r="CM277" s="219"/>
      <c r="CN277" s="219"/>
      <c r="CO277" s="219"/>
      <c r="CP277" s="219"/>
      <c r="CQ277" s="219"/>
      <c r="CR277" s="219"/>
      <c r="CS277" s="219"/>
      <c r="CT277" s="219"/>
      <c r="CU277" s="219"/>
      <c r="CV277" s="219"/>
      <c r="CW277" s="219"/>
      <c r="CX277" s="219"/>
      <c r="CY277" s="219"/>
      <c r="CZ277" s="219"/>
      <c r="DA277" s="219"/>
      <c r="DB277" s="219"/>
      <c r="DC277" s="219"/>
      <c r="DD277" s="219"/>
      <c r="DE277" s="219"/>
      <c r="DF277" s="219"/>
      <c r="DG277" s="219"/>
      <c r="DH277" s="219"/>
      <c r="DI277" s="219"/>
      <c r="DJ277" s="219"/>
      <c r="DK277" s="219"/>
      <c r="DL277" s="219"/>
      <c r="DM277" s="219"/>
      <c r="DN277" s="219"/>
      <c r="DO277" s="219"/>
      <c r="DP277" s="219"/>
      <c r="DQ277" s="219"/>
      <c r="DR277" s="219"/>
      <c r="DS277" s="219"/>
      <c r="DT277" s="219"/>
      <c r="DU277" s="219"/>
      <c r="DV277" s="219"/>
      <c r="DW277" s="219"/>
      <c r="DX277" s="219"/>
      <c r="DY277" s="219"/>
      <c r="DZ277" s="219"/>
      <c r="EA277" s="219"/>
      <c r="EB277" s="219"/>
      <c r="EC277" s="219"/>
      <c r="ED277" s="219"/>
      <c r="EE277" s="219"/>
      <c r="EF277" s="219"/>
      <c r="EG277" s="219"/>
      <c r="EH277" s="219"/>
      <c r="EI277" s="219"/>
      <c r="EJ277" s="219"/>
      <c r="EK277" s="219"/>
      <c r="EL277" s="219"/>
      <c r="EM277" s="219"/>
      <c r="EN277" s="219"/>
      <c r="EO277" s="219"/>
      <c r="EP277" s="219"/>
      <c r="EQ277" s="219"/>
      <c r="ER277" s="219"/>
      <c r="ES277" s="219"/>
      <c r="ET277" s="219"/>
      <c r="EU277" s="219"/>
      <c r="EV277" s="219"/>
      <c r="EW277" s="219"/>
      <c r="EX277" s="219"/>
      <c r="EY277" s="219"/>
      <c r="EZ277" s="219"/>
      <c r="FA277" s="219"/>
      <c r="FB277" s="219"/>
      <c r="FC277" s="219"/>
      <c r="FD277" s="219"/>
      <c r="FE277" s="219"/>
      <c r="FF277" s="219"/>
      <c r="FG277" s="219"/>
      <c r="FH277" s="219"/>
      <c r="FI277" s="219"/>
      <c r="FJ277" s="219"/>
      <c r="FK277" s="219"/>
      <c r="FL277" s="219"/>
      <c r="FM277" s="219"/>
      <c r="FN277" s="219"/>
      <c r="FO277" s="219"/>
      <c r="FP277" s="219"/>
      <c r="FQ277" s="219"/>
      <c r="FR277" s="219"/>
      <c r="FS277" s="219"/>
      <c r="FT277" s="219"/>
      <c r="FU277" s="219"/>
      <c r="FV277" s="219"/>
      <c r="FW277" s="219"/>
      <c r="FX277" s="219"/>
      <c r="FY277" s="219"/>
      <c r="FZ277" s="219"/>
      <c r="GA277" s="219"/>
      <c r="GB277" s="219"/>
      <c r="GC277" s="219"/>
      <c r="GD277" s="219"/>
      <c r="GE277" s="219"/>
      <c r="GF277" s="219"/>
      <c r="GG277" s="219"/>
      <c r="GH277" s="219"/>
      <c r="GI277" s="219"/>
      <c r="GJ277" s="219"/>
      <c r="GK277" s="219"/>
      <c r="GL277" s="219"/>
      <c r="GM277" s="219"/>
      <c r="GN277" s="219"/>
      <c r="GO277" s="219"/>
      <c r="GP277" s="219"/>
      <c r="GQ277" s="219"/>
      <c r="GR277" s="219"/>
      <c r="GS277" s="219"/>
      <c r="GT277" s="219"/>
      <c r="GU277" s="219"/>
      <c r="GV277" s="219"/>
      <c r="GW277" s="219"/>
      <c r="GX277" s="219"/>
      <c r="GY277" s="219"/>
      <c r="GZ277" s="219"/>
      <c r="HA277" s="219"/>
      <c r="HB277" s="219"/>
      <c r="HC277" s="219"/>
      <c r="HD277" s="219"/>
      <c r="HE277" s="219"/>
      <c r="HF277" s="219"/>
      <c r="HG277" s="219"/>
      <c r="HH277" s="219"/>
      <c r="HI277" s="219"/>
      <c r="HJ277" s="219"/>
      <c r="HK277" s="219"/>
      <c r="HL277" s="219"/>
      <c r="HM277" s="219"/>
      <c r="HN277" s="219"/>
      <c r="HO277" s="219"/>
      <c r="HP277" s="219"/>
      <c r="HQ277" s="219"/>
      <c r="HR277" s="219"/>
      <c r="HS277" s="219"/>
      <c r="HT277" s="219"/>
      <c r="HU277" s="219"/>
      <c r="HV277" s="219"/>
      <c r="HW277" s="219"/>
      <c r="HX277" s="219"/>
      <c r="HY277" s="219"/>
      <c r="HZ277" s="219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  <c r="IR277" s="4"/>
      <c r="IS277" s="4"/>
      <c r="IT277" s="4"/>
      <c r="IU277" s="4"/>
      <c r="IV277" s="4"/>
      <c r="IW277" s="4"/>
      <c r="IX277" s="4"/>
      <c r="IY277" s="4"/>
      <c r="IZ277" s="4"/>
      <c r="JA277" s="4"/>
      <c r="JB277" s="4"/>
      <c r="JC277" s="4"/>
      <c r="JD277" s="4"/>
      <c r="JE277" s="4"/>
    </row>
    <row r="278" spans="1:265" s="78" customFormat="1">
      <c r="A278" s="76"/>
      <c r="B278" s="76"/>
      <c r="C278" s="76"/>
      <c r="D278" s="76"/>
      <c r="E278" s="76"/>
      <c r="F278" s="76"/>
      <c r="H278" s="79"/>
      <c r="I278" s="66"/>
      <c r="J278" s="80"/>
      <c r="K278" s="82"/>
      <c r="L278" s="82"/>
      <c r="M278" s="66"/>
      <c r="N278" s="82"/>
      <c r="O278" s="82"/>
      <c r="P278" s="104"/>
      <c r="Q278" s="104"/>
      <c r="R278" s="104"/>
      <c r="S278" s="82"/>
      <c r="T278" s="82"/>
      <c r="U278" s="82"/>
      <c r="V278" s="66"/>
      <c r="W278" s="82"/>
      <c r="X278" s="82"/>
      <c r="Y278" s="183"/>
      <c r="Z278" s="82"/>
      <c r="AA278" s="181"/>
      <c r="AB278" s="82"/>
      <c r="AC278" s="82"/>
      <c r="AD278" s="82"/>
      <c r="AE278" s="82"/>
      <c r="AF278" s="82"/>
      <c r="AG278" s="83"/>
      <c r="AH278" s="83"/>
      <c r="AI278" s="219"/>
      <c r="AJ278" s="219"/>
      <c r="AK278" s="219"/>
      <c r="AL278" s="66"/>
      <c r="AM278" s="219"/>
      <c r="AN278" s="219"/>
      <c r="AO278" s="219"/>
      <c r="AP278" s="219"/>
      <c r="AQ278" s="219"/>
      <c r="AR278" s="219"/>
      <c r="AS278" s="219"/>
      <c r="AT278" s="219"/>
      <c r="AU278" s="219"/>
      <c r="AV278" s="219"/>
      <c r="AW278" s="219"/>
      <c r="AX278" s="219"/>
      <c r="AY278" s="219"/>
      <c r="AZ278" s="219"/>
      <c r="BA278" s="219"/>
      <c r="BB278" s="219"/>
      <c r="BC278" s="219"/>
      <c r="BD278" s="219"/>
      <c r="BE278" s="219"/>
      <c r="BF278" s="219"/>
      <c r="BG278" s="219"/>
      <c r="BH278" s="219"/>
      <c r="BI278" s="219"/>
      <c r="BJ278" s="219"/>
      <c r="BK278" s="219"/>
      <c r="BL278" s="219"/>
      <c r="BM278" s="219"/>
      <c r="BN278" s="219"/>
      <c r="BO278" s="219"/>
      <c r="BP278" s="219"/>
      <c r="BQ278" s="219"/>
      <c r="BR278" s="219"/>
      <c r="BS278" s="219"/>
      <c r="BT278" s="219"/>
      <c r="BU278" s="219"/>
      <c r="BV278" s="219"/>
      <c r="BW278" s="219"/>
      <c r="BX278" s="219"/>
      <c r="BY278" s="219"/>
      <c r="BZ278" s="219"/>
      <c r="CA278" s="219"/>
      <c r="CB278" s="219"/>
      <c r="CC278" s="219"/>
      <c r="CD278" s="219"/>
      <c r="CE278" s="219"/>
      <c r="CF278" s="219"/>
      <c r="CG278" s="219"/>
      <c r="CH278" s="219"/>
      <c r="CI278" s="219"/>
      <c r="CJ278" s="219"/>
      <c r="CK278" s="219"/>
      <c r="CL278" s="219"/>
      <c r="CM278" s="219"/>
      <c r="CN278" s="219"/>
      <c r="CO278" s="219"/>
      <c r="CP278" s="219"/>
      <c r="CQ278" s="219"/>
      <c r="CR278" s="219"/>
      <c r="CS278" s="219"/>
      <c r="CT278" s="219"/>
      <c r="CU278" s="219"/>
      <c r="CV278" s="219"/>
      <c r="CW278" s="219"/>
      <c r="CX278" s="219"/>
      <c r="CY278" s="219"/>
      <c r="CZ278" s="219"/>
      <c r="DA278" s="219"/>
      <c r="DB278" s="219"/>
      <c r="DC278" s="219"/>
      <c r="DD278" s="219"/>
      <c r="DE278" s="219"/>
      <c r="DF278" s="219"/>
      <c r="DG278" s="219"/>
      <c r="DH278" s="219"/>
      <c r="DI278" s="219"/>
      <c r="DJ278" s="219"/>
      <c r="DK278" s="219"/>
      <c r="DL278" s="219"/>
      <c r="DM278" s="219"/>
      <c r="DN278" s="219"/>
      <c r="DO278" s="219"/>
      <c r="DP278" s="219"/>
      <c r="DQ278" s="219"/>
      <c r="DR278" s="219"/>
      <c r="DS278" s="219"/>
      <c r="DT278" s="219"/>
      <c r="DU278" s="219"/>
      <c r="DV278" s="219"/>
      <c r="DW278" s="219"/>
      <c r="DX278" s="219"/>
      <c r="DY278" s="219"/>
      <c r="DZ278" s="219"/>
      <c r="EA278" s="219"/>
      <c r="EB278" s="219"/>
      <c r="EC278" s="219"/>
      <c r="ED278" s="219"/>
      <c r="EE278" s="219"/>
      <c r="EF278" s="219"/>
      <c r="EG278" s="219"/>
      <c r="EH278" s="219"/>
      <c r="EI278" s="219"/>
      <c r="EJ278" s="219"/>
      <c r="EK278" s="219"/>
      <c r="EL278" s="219"/>
      <c r="EM278" s="219"/>
      <c r="EN278" s="219"/>
      <c r="EO278" s="219"/>
      <c r="EP278" s="219"/>
      <c r="EQ278" s="219"/>
      <c r="ER278" s="219"/>
      <c r="ES278" s="219"/>
      <c r="ET278" s="219"/>
      <c r="EU278" s="219"/>
      <c r="EV278" s="219"/>
      <c r="EW278" s="219"/>
      <c r="EX278" s="219"/>
      <c r="EY278" s="219"/>
      <c r="EZ278" s="219"/>
      <c r="FA278" s="219"/>
      <c r="FB278" s="219"/>
      <c r="FC278" s="219"/>
      <c r="FD278" s="219"/>
      <c r="FE278" s="219"/>
      <c r="FF278" s="219"/>
      <c r="FG278" s="219"/>
      <c r="FH278" s="219"/>
      <c r="FI278" s="219"/>
      <c r="FJ278" s="219"/>
      <c r="FK278" s="219"/>
      <c r="FL278" s="219"/>
      <c r="FM278" s="219"/>
      <c r="FN278" s="219"/>
      <c r="FO278" s="219"/>
      <c r="FP278" s="219"/>
      <c r="FQ278" s="219"/>
      <c r="FR278" s="219"/>
      <c r="FS278" s="219"/>
      <c r="FT278" s="219"/>
      <c r="FU278" s="219"/>
      <c r="FV278" s="219"/>
      <c r="FW278" s="219"/>
      <c r="FX278" s="219"/>
      <c r="FY278" s="219"/>
      <c r="FZ278" s="219"/>
      <c r="GA278" s="219"/>
      <c r="GB278" s="219"/>
      <c r="GC278" s="219"/>
      <c r="GD278" s="219"/>
      <c r="GE278" s="219"/>
      <c r="GF278" s="219"/>
      <c r="GG278" s="219"/>
      <c r="GH278" s="219"/>
      <c r="GI278" s="219"/>
      <c r="GJ278" s="219"/>
      <c r="GK278" s="219"/>
      <c r="GL278" s="219"/>
      <c r="GM278" s="219"/>
      <c r="GN278" s="219"/>
      <c r="GO278" s="219"/>
      <c r="GP278" s="219"/>
      <c r="GQ278" s="219"/>
      <c r="GR278" s="219"/>
      <c r="GS278" s="219"/>
      <c r="GT278" s="219"/>
      <c r="GU278" s="219"/>
      <c r="GV278" s="219"/>
      <c r="GW278" s="219"/>
      <c r="GX278" s="219"/>
      <c r="GY278" s="219"/>
      <c r="GZ278" s="219"/>
      <c r="HA278" s="219"/>
      <c r="HB278" s="219"/>
      <c r="HC278" s="219"/>
      <c r="HD278" s="219"/>
      <c r="HE278" s="219"/>
      <c r="HF278" s="219"/>
      <c r="HG278" s="219"/>
      <c r="HH278" s="219"/>
      <c r="HI278" s="219"/>
      <c r="HJ278" s="219"/>
      <c r="HK278" s="219"/>
      <c r="HL278" s="219"/>
      <c r="HM278" s="219"/>
      <c r="HN278" s="219"/>
      <c r="HO278" s="219"/>
      <c r="HP278" s="219"/>
      <c r="HQ278" s="219"/>
      <c r="HR278" s="219"/>
      <c r="HS278" s="219"/>
      <c r="HT278" s="219"/>
      <c r="HU278" s="219"/>
      <c r="HV278" s="219"/>
      <c r="HW278" s="219"/>
      <c r="HX278" s="219"/>
      <c r="HY278" s="219"/>
      <c r="HZ278" s="219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  <c r="IR278" s="4"/>
      <c r="IS278" s="4"/>
      <c r="IT278" s="4"/>
      <c r="IU278" s="4"/>
      <c r="IV278" s="4"/>
      <c r="IW278" s="4"/>
      <c r="IX278" s="4"/>
      <c r="IY278" s="4"/>
      <c r="IZ278" s="4"/>
      <c r="JA278" s="4"/>
      <c r="JB278" s="4"/>
      <c r="JC278" s="4"/>
      <c r="JD278" s="4"/>
      <c r="JE278" s="4"/>
    </row>
    <row r="279" spans="1:265" s="78" customFormat="1">
      <c r="A279" s="76"/>
      <c r="B279" s="76"/>
      <c r="C279" s="76"/>
      <c r="D279" s="76"/>
      <c r="E279" s="76"/>
      <c r="F279" s="76"/>
      <c r="H279" s="79"/>
      <c r="I279" s="66"/>
      <c r="J279" s="80"/>
      <c r="K279" s="82"/>
      <c r="L279" s="82"/>
      <c r="M279" s="66"/>
      <c r="N279" s="82"/>
      <c r="O279" s="82"/>
      <c r="P279" s="104"/>
      <c r="Q279" s="104"/>
      <c r="R279" s="104"/>
      <c r="S279" s="82"/>
      <c r="T279" s="82"/>
      <c r="U279" s="82"/>
      <c r="V279" s="66"/>
      <c r="W279" s="82"/>
      <c r="X279" s="82"/>
      <c r="Y279" s="183"/>
      <c r="Z279" s="82"/>
      <c r="AA279" s="181"/>
      <c r="AB279" s="82"/>
      <c r="AC279" s="82"/>
      <c r="AD279" s="82"/>
      <c r="AE279" s="82"/>
      <c r="AF279" s="82"/>
      <c r="AG279" s="83"/>
      <c r="AH279" s="83"/>
      <c r="AI279" s="219"/>
      <c r="AJ279" s="219"/>
      <c r="AK279" s="219"/>
      <c r="AL279" s="66"/>
      <c r="AM279" s="219"/>
      <c r="AN279" s="219"/>
      <c r="AO279" s="219"/>
      <c r="AP279" s="219"/>
      <c r="AQ279" s="219"/>
      <c r="AR279" s="219"/>
      <c r="AS279" s="219"/>
      <c r="AT279" s="219"/>
      <c r="AU279" s="219"/>
      <c r="AV279" s="219"/>
      <c r="AW279" s="219"/>
      <c r="AX279" s="219"/>
      <c r="AY279" s="219"/>
      <c r="AZ279" s="219"/>
      <c r="BA279" s="219"/>
      <c r="BB279" s="219"/>
      <c r="BC279" s="219"/>
      <c r="BD279" s="219"/>
      <c r="BE279" s="219"/>
      <c r="BF279" s="219"/>
      <c r="BG279" s="219"/>
      <c r="BH279" s="219"/>
      <c r="BI279" s="219"/>
      <c r="BJ279" s="219"/>
      <c r="BK279" s="219"/>
      <c r="BL279" s="219"/>
      <c r="BM279" s="219"/>
      <c r="BN279" s="219"/>
      <c r="BO279" s="219"/>
      <c r="BP279" s="219"/>
      <c r="BQ279" s="219"/>
      <c r="BR279" s="219"/>
      <c r="BS279" s="219"/>
      <c r="BT279" s="219"/>
      <c r="BU279" s="219"/>
      <c r="BV279" s="219"/>
      <c r="BW279" s="219"/>
      <c r="BX279" s="219"/>
      <c r="BY279" s="219"/>
      <c r="BZ279" s="219"/>
      <c r="CA279" s="219"/>
      <c r="CB279" s="219"/>
      <c r="CC279" s="219"/>
      <c r="CD279" s="219"/>
      <c r="CE279" s="219"/>
      <c r="CF279" s="219"/>
      <c r="CG279" s="219"/>
      <c r="CH279" s="219"/>
      <c r="CI279" s="219"/>
      <c r="CJ279" s="219"/>
      <c r="CK279" s="219"/>
      <c r="CL279" s="219"/>
      <c r="CM279" s="219"/>
      <c r="CN279" s="219"/>
      <c r="CO279" s="219"/>
      <c r="CP279" s="219"/>
      <c r="CQ279" s="219"/>
      <c r="CR279" s="219"/>
      <c r="CS279" s="219"/>
      <c r="CT279" s="219"/>
      <c r="CU279" s="219"/>
      <c r="CV279" s="219"/>
      <c r="CW279" s="219"/>
      <c r="CX279" s="219"/>
      <c r="CY279" s="219"/>
      <c r="CZ279" s="219"/>
      <c r="DA279" s="219"/>
      <c r="DB279" s="219"/>
      <c r="DC279" s="219"/>
      <c r="DD279" s="219"/>
      <c r="DE279" s="219"/>
      <c r="DF279" s="219"/>
      <c r="DG279" s="219"/>
      <c r="DH279" s="219"/>
      <c r="DI279" s="219"/>
      <c r="DJ279" s="219"/>
      <c r="DK279" s="219"/>
      <c r="DL279" s="219"/>
      <c r="DM279" s="219"/>
      <c r="DN279" s="219"/>
      <c r="DO279" s="219"/>
      <c r="DP279" s="219"/>
      <c r="DQ279" s="219"/>
      <c r="DR279" s="219"/>
      <c r="DS279" s="219"/>
      <c r="DT279" s="219"/>
      <c r="DU279" s="219"/>
      <c r="DV279" s="219"/>
      <c r="DW279" s="219"/>
      <c r="DX279" s="219"/>
      <c r="DY279" s="219"/>
      <c r="DZ279" s="219"/>
      <c r="EA279" s="219"/>
      <c r="EB279" s="219"/>
      <c r="EC279" s="219"/>
      <c r="ED279" s="219"/>
      <c r="EE279" s="219"/>
      <c r="EF279" s="219"/>
      <c r="EG279" s="219"/>
      <c r="EH279" s="219"/>
      <c r="EI279" s="219"/>
      <c r="EJ279" s="219"/>
      <c r="EK279" s="219"/>
      <c r="EL279" s="219"/>
      <c r="EM279" s="219"/>
      <c r="EN279" s="219"/>
      <c r="EO279" s="219"/>
      <c r="EP279" s="219"/>
      <c r="EQ279" s="219"/>
      <c r="ER279" s="219"/>
      <c r="ES279" s="219"/>
      <c r="ET279" s="219"/>
      <c r="EU279" s="219"/>
      <c r="EV279" s="219"/>
      <c r="EW279" s="219"/>
      <c r="EX279" s="219"/>
      <c r="EY279" s="219"/>
      <c r="EZ279" s="219"/>
      <c r="FA279" s="219"/>
      <c r="FB279" s="219"/>
      <c r="FC279" s="219"/>
      <c r="FD279" s="219"/>
      <c r="FE279" s="219"/>
      <c r="FF279" s="219"/>
      <c r="FG279" s="219"/>
      <c r="FH279" s="219"/>
      <c r="FI279" s="219"/>
      <c r="FJ279" s="219"/>
      <c r="FK279" s="219"/>
      <c r="FL279" s="219"/>
      <c r="FM279" s="219"/>
      <c r="FN279" s="219"/>
      <c r="FO279" s="219"/>
      <c r="FP279" s="219"/>
      <c r="FQ279" s="219"/>
      <c r="FR279" s="219"/>
      <c r="FS279" s="219"/>
      <c r="FT279" s="219"/>
      <c r="FU279" s="219"/>
      <c r="FV279" s="219"/>
      <c r="FW279" s="219"/>
      <c r="FX279" s="219"/>
      <c r="FY279" s="219"/>
      <c r="FZ279" s="219"/>
      <c r="GA279" s="219"/>
      <c r="GB279" s="219"/>
      <c r="GC279" s="219"/>
      <c r="GD279" s="219"/>
      <c r="GE279" s="219"/>
      <c r="GF279" s="219"/>
      <c r="GG279" s="219"/>
      <c r="GH279" s="219"/>
      <c r="GI279" s="219"/>
      <c r="GJ279" s="219"/>
      <c r="GK279" s="219"/>
      <c r="GL279" s="219"/>
      <c r="GM279" s="219"/>
      <c r="GN279" s="219"/>
      <c r="GO279" s="219"/>
      <c r="GP279" s="219"/>
      <c r="GQ279" s="219"/>
      <c r="GR279" s="219"/>
      <c r="GS279" s="219"/>
      <c r="GT279" s="219"/>
      <c r="GU279" s="219"/>
      <c r="GV279" s="219"/>
      <c r="GW279" s="219"/>
      <c r="GX279" s="219"/>
      <c r="GY279" s="219"/>
      <c r="GZ279" s="219"/>
      <c r="HA279" s="219"/>
      <c r="HB279" s="219"/>
      <c r="HC279" s="219"/>
      <c r="HD279" s="219"/>
      <c r="HE279" s="219"/>
      <c r="HF279" s="219"/>
      <c r="HG279" s="219"/>
      <c r="HH279" s="219"/>
      <c r="HI279" s="219"/>
      <c r="HJ279" s="219"/>
      <c r="HK279" s="219"/>
      <c r="HL279" s="219"/>
      <c r="HM279" s="219"/>
      <c r="HN279" s="219"/>
      <c r="HO279" s="219"/>
      <c r="HP279" s="219"/>
      <c r="HQ279" s="219"/>
      <c r="HR279" s="219"/>
      <c r="HS279" s="219"/>
      <c r="HT279" s="219"/>
      <c r="HU279" s="219"/>
      <c r="HV279" s="219"/>
      <c r="HW279" s="219"/>
      <c r="HX279" s="219"/>
      <c r="HY279" s="219"/>
      <c r="HZ279" s="219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  <c r="IR279" s="4"/>
      <c r="IS279" s="4"/>
      <c r="IT279" s="4"/>
      <c r="IU279" s="4"/>
      <c r="IV279" s="4"/>
      <c r="IW279" s="4"/>
      <c r="IX279" s="4"/>
      <c r="IY279" s="4"/>
      <c r="IZ279" s="4"/>
      <c r="JA279" s="4"/>
      <c r="JB279" s="4"/>
      <c r="JC279" s="4"/>
      <c r="JD279" s="4"/>
      <c r="JE279" s="4"/>
    </row>
    <row r="280" spans="1:265" s="78" customFormat="1">
      <c r="A280" s="76"/>
      <c r="B280" s="76"/>
      <c r="C280" s="76"/>
      <c r="D280" s="76"/>
      <c r="E280" s="76"/>
      <c r="F280" s="76"/>
      <c r="H280" s="79"/>
      <c r="I280" s="66"/>
      <c r="J280" s="80"/>
      <c r="K280" s="82"/>
      <c r="L280" s="82"/>
      <c r="M280" s="66"/>
      <c r="N280" s="82"/>
      <c r="O280" s="82"/>
      <c r="P280" s="104"/>
      <c r="Q280" s="104"/>
      <c r="R280" s="104"/>
      <c r="S280" s="82"/>
      <c r="T280" s="82"/>
      <c r="U280" s="82"/>
      <c r="V280" s="66"/>
      <c r="W280" s="82"/>
      <c r="X280" s="82"/>
      <c r="Y280" s="183"/>
      <c r="Z280" s="82"/>
      <c r="AA280" s="181"/>
      <c r="AB280" s="82"/>
      <c r="AC280" s="82"/>
      <c r="AD280" s="82"/>
      <c r="AE280" s="82"/>
      <c r="AF280" s="82"/>
      <c r="AG280" s="83"/>
      <c r="AH280" s="83"/>
      <c r="AI280" s="219"/>
      <c r="AJ280" s="219"/>
      <c r="AK280" s="219"/>
      <c r="AL280" s="66"/>
      <c r="AM280" s="219"/>
      <c r="AN280" s="219"/>
      <c r="AO280" s="219"/>
      <c r="AP280" s="219"/>
      <c r="AQ280" s="219"/>
      <c r="AR280" s="219"/>
      <c r="AS280" s="219"/>
      <c r="AT280" s="219"/>
      <c r="AU280" s="219"/>
      <c r="AV280" s="219"/>
      <c r="AW280" s="219"/>
      <c r="AX280" s="219"/>
      <c r="AY280" s="219"/>
      <c r="AZ280" s="219"/>
      <c r="BA280" s="219"/>
      <c r="BB280" s="219"/>
      <c r="BC280" s="219"/>
      <c r="BD280" s="219"/>
      <c r="BE280" s="219"/>
      <c r="BF280" s="219"/>
      <c r="BG280" s="219"/>
      <c r="BH280" s="219"/>
      <c r="BI280" s="219"/>
      <c r="BJ280" s="219"/>
      <c r="BK280" s="219"/>
      <c r="BL280" s="219"/>
      <c r="BM280" s="219"/>
      <c r="BN280" s="219"/>
      <c r="BO280" s="219"/>
      <c r="BP280" s="219"/>
      <c r="BQ280" s="219"/>
      <c r="BR280" s="219"/>
      <c r="BS280" s="219"/>
      <c r="BT280" s="219"/>
      <c r="BU280" s="219"/>
      <c r="BV280" s="219"/>
      <c r="BW280" s="219"/>
      <c r="BX280" s="219"/>
      <c r="BY280" s="219"/>
      <c r="BZ280" s="219"/>
      <c r="CA280" s="219"/>
      <c r="CB280" s="219"/>
      <c r="CC280" s="219"/>
      <c r="CD280" s="219"/>
      <c r="CE280" s="219"/>
      <c r="CF280" s="219"/>
      <c r="CG280" s="219"/>
      <c r="CH280" s="219"/>
      <c r="CI280" s="219"/>
      <c r="CJ280" s="219"/>
      <c r="CK280" s="219"/>
      <c r="CL280" s="219"/>
      <c r="CM280" s="219"/>
      <c r="CN280" s="219"/>
      <c r="CO280" s="219"/>
      <c r="CP280" s="219"/>
      <c r="CQ280" s="219"/>
      <c r="CR280" s="219"/>
      <c r="CS280" s="219"/>
      <c r="CT280" s="219"/>
      <c r="CU280" s="219"/>
      <c r="CV280" s="219"/>
      <c r="CW280" s="219"/>
      <c r="CX280" s="219"/>
      <c r="CY280" s="219"/>
      <c r="CZ280" s="219"/>
      <c r="DA280" s="219"/>
      <c r="DB280" s="219"/>
      <c r="DC280" s="219"/>
      <c r="DD280" s="219"/>
      <c r="DE280" s="219"/>
      <c r="DF280" s="219"/>
      <c r="DG280" s="219"/>
      <c r="DH280" s="219"/>
      <c r="DI280" s="219"/>
      <c r="DJ280" s="219"/>
      <c r="DK280" s="219"/>
      <c r="DL280" s="219"/>
      <c r="DM280" s="219"/>
      <c r="DN280" s="219"/>
      <c r="DO280" s="219"/>
      <c r="DP280" s="219"/>
      <c r="DQ280" s="219"/>
      <c r="DR280" s="219"/>
      <c r="DS280" s="219"/>
      <c r="DT280" s="219"/>
      <c r="DU280" s="219"/>
      <c r="DV280" s="219"/>
      <c r="DW280" s="219"/>
      <c r="DX280" s="219"/>
      <c r="DY280" s="219"/>
      <c r="DZ280" s="219"/>
      <c r="EA280" s="219"/>
      <c r="EB280" s="219"/>
      <c r="EC280" s="219"/>
      <c r="ED280" s="219"/>
      <c r="EE280" s="219"/>
      <c r="EF280" s="219"/>
      <c r="EG280" s="219"/>
      <c r="EH280" s="219"/>
      <c r="EI280" s="219"/>
      <c r="EJ280" s="219"/>
      <c r="EK280" s="219"/>
      <c r="EL280" s="219"/>
      <c r="EM280" s="219"/>
      <c r="EN280" s="219"/>
      <c r="EO280" s="219"/>
      <c r="EP280" s="219"/>
      <c r="EQ280" s="219"/>
      <c r="ER280" s="219"/>
      <c r="ES280" s="219"/>
      <c r="ET280" s="219"/>
      <c r="EU280" s="219"/>
      <c r="EV280" s="219"/>
      <c r="EW280" s="219"/>
      <c r="EX280" s="219"/>
      <c r="EY280" s="219"/>
      <c r="EZ280" s="219"/>
      <c r="FA280" s="219"/>
      <c r="FB280" s="219"/>
      <c r="FC280" s="219"/>
      <c r="FD280" s="219"/>
      <c r="FE280" s="219"/>
      <c r="FF280" s="219"/>
      <c r="FG280" s="219"/>
      <c r="FH280" s="219"/>
      <c r="FI280" s="219"/>
      <c r="FJ280" s="219"/>
      <c r="FK280" s="219"/>
      <c r="FL280" s="219"/>
      <c r="FM280" s="219"/>
      <c r="FN280" s="219"/>
      <c r="FO280" s="219"/>
      <c r="FP280" s="219"/>
      <c r="FQ280" s="219"/>
      <c r="FR280" s="219"/>
      <c r="FS280" s="219"/>
      <c r="FT280" s="219"/>
      <c r="FU280" s="219"/>
      <c r="FV280" s="219"/>
      <c r="FW280" s="219"/>
      <c r="FX280" s="219"/>
      <c r="FY280" s="219"/>
      <c r="FZ280" s="219"/>
      <c r="GA280" s="219"/>
      <c r="GB280" s="219"/>
      <c r="GC280" s="219"/>
      <c r="GD280" s="219"/>
      <c r="GE280" s="219"/>
      <c r="GF280" s="219"/>
      <c r="GG280" s="219"/>
      <c r="GH280" s="219"/>
      <c r="GI280" s="219"/>
      <c r="GJ280" s="219"/>
      <c r="GK280" s="219"/>
      <c r="GL280" s="219"/>
      <c r="GM280" s="219"/>
      <c r="GN280" s="219"/>
      <c r="GO280" s="219"/>
      <c r="GP280" s="219"/>
      <c r="GQ280" s="219"/>
      <c r="GR280" s="219"/>
      <c r="GS280" s="219"/>
      <c r="GT280" s="219"/>
      <c r="GU280" s="219"/>
      <c r="GV280" s="219"/>
      <c r="GW280" s="219"/>
      <c r="GX280" s="219"/>
      <c r="GY280" s="219"/>
      <c r="GZ280" s="219"/>
      <c r="HA280" s="219"/>
      <c r="HB280" s="219"/>
      <c r="HC280" s="219"/>
      <c r="HD280" s="219"/>
      <c r="HE280" s="219"/>
      <c r="HF280" s="219"/>
      <c r="HG280" s="219"/>
      <c r="HH280" s="219"/>
      <c r="HI280" s="219"/>
      <c r="HJ280" s="219"/>
      <c r="HK280" s="219"/>
      <c r="HL280" s="219"/>
      <c r="HM280" s="219"/>
      <c r="HN280" s="219"/>
      <c r="HO280" s="219"/>
      <c r="HP280" s="219"/>
      <c r="HQ280" s="219"/>
      <c r="HR280" s="219"/>
      <c r="HS280" s="219"/>
      <c r="HT280" s="219"/>
      <c r="HU280" s="219"/>
      <c r="HV280" s="219"/>
      <c r="HW280" s="219"/>
      <c r="HX280" s="219"/>
      <c r="HY280" s="219"/>
      <c r="HZ280" s="219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  <c r="IU280" s="4"/>
      <c r="IV280" s="4"/>
      <c r="IW280" s="4"/>
      <c r="IX280" s="4"/>
      <c r="IY280" s="4"/>
      <c r="IZ280" s="4"/>
      <c r="JA280" s="4"/>
      <c r="JB280" s="4"/>
      <c r="JC280" s="4"/>
      <c r="JD280" s="4"/>
      <c r="JE280" s="4"/>
    </row>
    <row r="281" spans="1:265" s="78" customFormat="1">
      <c r="A281" s="76"/>
      <c r="B281" s="76"/>
      <c r="C281" s="76"/>
      <c r="D281" s="76"/>
      <c r="E281" s="76"/>
      <c r="F281" s="76"/>
      <c r="H281" s="79"/>
      <c r="I281" s="66"/>
      <c r="J281" s="80"/>
      <c r="K281" s="82"/>
      <c r="L281" s="82"/>
      <c r="M281" s="66"/>
      <c r="N281" s="82"/>
      <c r="O281" s="82"/>
      <c r="P281" s="104"/>
      <c r="Q281" s="104"/>
      <c r="R281" s="104"/>
      <c r="S281" s="82"/>
      <c r="T281" s="82"/>
      <c r="U281" s="82"/>
      <c r="V281" s="66"/>
      <c r="W281" s="82"/>
      <c r="X281" s="82"/>
      <c r="Y281" s="183"/>
      <c r="Z281" s="82"/>
      <c r="AA281" s="181"/>
      <c r="AB281" s="82"/>
      <c r="AC281" s="82"/>
      <c r="AD281" s="82"/>
      <c r="AE281" s="82"/>
      <c r="AF281" s="82"/>
      <c r="AG281" s="83"/>
      <c r="AH281" s="83"/>
      <c r="AI281" s="219"/>
      <c r="AJ281" s="219"/>
      <c r="AK281" s="219"/>
      <c r="AL281" s="66"/>
      <c r="AM281" s="219"/>
      <c r="AN281" s="219"/>
      <c r="AO281" s="219"/>
      <c r="AP281" s="219"/>
      <c r="AQ281" s="219"/>
      <c r="AR281" s="219"/>
      <c r="AS281" s="219"/>
      <c r="AT281" s="219"/>
      <c r="AU281" s="219"/>
      <c r="AV281" s="219"/>
      <c r="AW281" s="219"/>
      <c r="AX281" s="219"/>
      <c r="AY281" s="219"/>
      <c r="AZ281" s="219"/>
      <c r="BA281" s="219"/>
      <c r="BB281" s="21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19"/>
      <c r="CD281" s="219"/>
      <c r="CE281" s="219"/>
      <c r="CF281" s="219"/>
      <c r="CG281" s="219"/>
      <c r="CH281" s="219"/>
      <c r="CI281" s="219"/>
      <c r="CJ281" s="219"/>
      <c r="CK281" s="219"/>
      <c r="CL281" s="219"/>
      <c r="CM281" s="219"/>
      <c r="CN281" s="219"/>
      <c r="CO281" s="219"/>
      <c r="CP281" s="219"/>
      <c r="CQ281" s="219"/>
      <c r="CR281" s="219"/>
      <c r="CS281" s="219"/>
      <c r="CT281" s="219"/>
      <c r="CU281" s="219"/>
      <c r="CV281" s="219"/>
      <c r="CW281" s="219"/>
      <c r="CX281" s="219"/>
      <c r="CY281" s="219"/>
      <c r="CZ281" s="219"/>
      <c r="DA281" s="219"/>
      <c r="DB281" s="219"/>
      <c r="DC281" s="219"/>
      <c r="DD281" s="219"/>
      <c r="DE281" s="219"/>
      <c r="DF281" s="219"/>
      <c r="DG281" s="219"/>
      <c r="DH281" s="219"/>
      <c r="DI281" s="219"/>
      <c r="DJ281" s="219"/>
      <c r="DK281" s="219"/>
      <c r="DL281" s="219"/>
      <c r="DM281" s="219"/>
      <c r="DN281" s="219"/>
      <c r="DO281" s="219"/>
      <c r="DP281" s="219"/>
      <c r="DQ281" s="219"/>
      <c r="DR281" s="219"/>
      <c r="DS281" s="219"/>
      <c r="DT281" s="219"/>
      <c r="DU281" s="219"/>
      <c r="DV281" s="219"/>
      <c r="DW281" s="219"/>
      <c r="DX281" s="219"/>
      <c r="DY281" s="219"/>
      <c r="DZ281" s="219"/>
      <c r="EA281" s="219"/>
      <c r="EB281" s="219"/>
      <c r="EC281" s="219"/>
      <c r="ED281" s="219"/>
      <c r="EE281" s="219"/>
      <c r="EF281" s="219"/>
      <c r="EG281" s="219"/>
      <c r="EH281" s="219"/>
      <c r="EI281" s="219"/>
      <c r="EJ281" s="219"/>
      <c r="EK281" s="219"/>
      <c r="EL281" s="219"/>
      <c r="EM281" s="219"/>
      <c r="EN281" s="219"/>
      <c r="EO281" s="219"/>
      <c r="EP281" s="219"/>
      <c r="EQ281" s="219"/>
      <c r="ER281" s="219"/>
      <c r="ES281" s="219"/>
      <c r="ET281" s="219"/>
      <c r="EU281" s="219"/>
      <c r="EV281" s="219"/>
      <c r="EW281" s="219"/>
      <c r="EX281" s="219"/>
      <c r="EY281" s="219"/>
      <c r="EZ281" s="219"/>
      <c r="FA281" s="219"/>
      <c r="FB281" s="219"/>
      <c r="FC281" s="219"/>
      <c r="FD281" s="219"/>
      <c r="FE281" s="219"/>
      <c r="FF281" s="219"/>
      <c r="FG281" s="219"/>
      <c r="FH281" s="219"/>
      <c r="FI281" s="219"/>
      <c r="FJ281" s="219"/>
      <c r="FK281" s="219"/>
      <c r="FL281" s="219"/>
      <c r="FM281" s="219"/>
      <c r="FN281" s="219"/>
      <c r="FO281" s="219"/>
      <c r="FP281" s="219"/>
      <c r="FQ281" s="219"/>
      <c r="FR281" s="219"/>
      <c r="FS281" s="219"/>
      <c r="FT281" s="219"/>
      <c r="FU281" s="219"/>
      <c r="FV281" s="219"/>
      <c r="FW281" s="219"/>
      <c r="FX281" s="219"/>
      <c r="FY281" s="219"/>
      <c r="FZ281" s="219"/>
      <c r="GA281" s="219"/>
      <c r="GB281" s="219"/>
      <c r="GC281" s="219"/>
      <c r="GD281" s="219"/>
      <c r="GE281" s="219"/>
      <c r="GF281" s="219"/>
      <c r="GG281" s="219"/>
      <c r="GH281" s="219"/>
      <c r="GI281" s="219"/>
      <c r="GJ281" s="219"/>
      <c r="GK281" s="219"/>
      <c r="GL281" s="219"/>
      <c r="GM281" s="219"/>
      <c r="GN281" s="219"/>
      <c r="GO281" s="219"/>
      <c r="GP281" s="219"/>
      <c r="GQ281" s="219"/>
      <c r="GR281" s="219"/>
      <c r="GS281" s="219"/>
      <c r="GT281" s="219"/>
      <c r="GU281" s="219"/>
      <c r="GV281" s="219"/>
      <c r="GW281" s="219"/>
      <c r="GX281" s="219"/>
      <c r="GY281" s="219"/>
      <c r="GZ281" s="219"/>
      <c r="HA281" s="219"/>
      <c r="HB281" s="219"/>
      <c r="HC281" s="219"/>
      <c r="HD281" s="219"/>
      <c r="HE281" s="219"/>
      <c r="HF281" s="219"/>
      <c r="HG281" s="219"/>
      <c r="HH281" s="219"/>
      <c r="HI281" s="219"/>
      <c r="HJ281" s="219"/>
      <c r="HK281" s="219"/>
      <c r="HL281" s="219"/>
      <c r="HM281" s="219"/>
      <c r="HN281" s="219"/>
      <c r="HO281" s="219"/>
      <c r="HP281" s="219"/>
      <c r="HQ281" s="219"/>
      <c r="HR281" s="219"/>
      <c r="HS281" s="219"/>
      <c r="HT281" s="219"/>
      <c r="HU281" s="219"/>
      <c r="HV281" s="219"/>
      <c r="HW281" s="219"/>
      <c r="HX281" s="219"/>
      <c r="HY281" s="219"/>
      <c r="HZ281" s="219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  <c r="IR281" s="4"/>
      <c r="IS281" s="4"/>
      <c r="IT281" s="4"/>
      <c r="IU281" s="4"/>
      <c r="IV281" s="4"/>
      <c r="IW281" s="4"/>
      <c r="IX281" s="4"/>
      <c r="IY281" s="4"/>
      <c r="IZ281" s="4"/>
      <c r="JA281" s="4"/>
      <c r="JB281" s="4"/>
      <c r="JC281" s="4"/>
      <c r="JD281" s="4"/>
      <c r="JE281" s="4"/>
    </row>
    <row r="282" spans="1:265" s="78" customFormat="1">
      <c r="A282" s="76"/>
      <c r="B282" s="76"/>
      <c r="C282" s="76"/>
      <c r="D282" s="76"/>
      <c r="E282" s="76"/>
      <c r="F282" s="76"/>
      <c r="H282" s="79"/>
      <c r="I282" s="66"/>
      <c r="J282" s="80"/>
      <c r="K282" s="82"/>
      <c r="L282" s="82"/>
      <c r="M282" s="66"/>
      <c r="N282" s="82"/>
      <c r="O282" s="82"/>
      <c r="P282" s="104"/>
      <c r="Q282" s="104"/>
      <c r="R282" s="104"/>
      <c r="S282" s="82"/>
      <c r="T282" s="82"/>
      <c r="U282" s="82"/>
      <c r="V282" s="66"/>
      <c r="W282" s="82"/>
      <c r="X282" s="82"/>
      <c r="Y282" s="183"/>
      <c r="Z282" s="82"/>
      <c r="AA282" s="181"/>
      <c r="AB282" s="82"/>
      <c r="AC282" s="82"/>
      <c r="AD282" s="82"/>
      <c r="AE282" s="82"/>
      <c r="AF282" s="82"/>
      <c r="AG282" s="83"/>
      <c r="AH282" s="83"/>
      <c r="AI282" s="219"/>
      <c r="AJ282" s="219"/>
      <c r="AK282" s="219"/>
      <c r="AL282" s="66"/>
      <c r="AM282" s="219"/>
      <c r="AN282" s="219"/>
      <c r="AO282" s="219"/>
      <c r="AP282" s="219"/>
      <c r="AQ282" s="219"/>
      <c r="AR282" s="219"/>
      <c r="AS282" s="219"/>
      <c r="AT282" s="219"/>
      <c r="AU282" s="219"/>
      <c r="AV282" s="219"/>
      <c r="AW282" s="219"/>
      <c r="AX282" s="219"/>
      <c r="AY282" s="219"/>
      <c r="AZ282" s="219"/>
      <c r="BA282" s="219"/>
      <c r="BB282" s="21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19"/>
      <c r="CD282" s="219"/>
      <c r="CE282" s="219"/>
      <c r="CF282" s="219"/>
      <c r="CG282" s="219"/>
      <c r="CH282" s="219"/>
      <c r="CI282" s="219"/>
      <c r="CJ282" s="219"/>
      <c r="CK282" s="219"/>
      <c r="CL282" s="219"/>
      <c r="CM282" s="219"/>
      <c r="CN282" s="219"/>
      <c r="CO282" s="219"/>
      <c r="CP282" s="219"/>
      <c r="CQ282" s="219"/>
      <c r="CR282" s="219"/>
      <c r="CS282" s="219"/>
      <c r="CT282" s="219"/>
      <c r="CU282" s="219"/>
      <c r="CV282" s="219"/>
      <c r="CW282" s="219"/>
      <c r="CX282" s="219"/>
      <c r="CY282" s="219"/>
      <c r="CZ282" s="219"/>
      <c r="DA282" s="219"/>
      <c r="DB282" s="219"/>
      <c r="DC282" s="219"/>
      <c r="DD282" s="219"/>
      <c r="DE282" s="219"/>
      <c r="DF282" s="219"/>
      <c r="DG282" s="219"/>
      <c r="DH282" s="219"/>
      <c r="DI282" s="219"/>
      <c r="DJ282" s="219"/>
      <c r="DK282" s="219"/>
      <c r="DL282" s="219"/>
      <c r="DM282" s="219"/>
      <c r="DN282" s="219"/>
      <c r="DO282" s="219"/>
      <c r="DP282" s="219"/>
      <c r="DQ282" s="219"/>
      <c r="DR282" s="219"/>
      <c r="DS282" s="219"/>
      <c r="DT282" s="219"/>
      <c r="DU282" s="219"/>
      <c r="DV282" s="219"/>
      <c r="DW282" s="219"/>
      <c r="DX282" s="219"/>
      <c r="DY282" s="219"/>
      <c r="DZ282" s="219"/>
      <c r="EA282" s="219"/>
      <c r="EB282" s="219"/>
      <c r="EC282" s="219"/>
      <c r="ED282" s="219"/>
      <c r="EE282" s="219"/>
      <c r="EF282" s="219"/>
      <c r="EG282" s="219"/>
      <c r="EH282" s="219"/>
      <c r="EI282" s="219"/>
      <c r="EJ282" s="219"/>
      <c r="EK282" s="219"/>
      <c r="EL282" s="219"/>
      <c r="EM282" s="219"/>
      <c r="EN282" s="219"/>
      <c r="EO282" s="219"/>
      <c r="EP282" s="219"/>
      <c r="EQ282" s="219"/>
      <c r="ER282" s="219"/>
      <c r="ES282" s="219"/>
      <c r="ET282" s="219"/>
      <c r="EU282" s="219"/>
      <c r="EV282" s="219"/>
      <c r="EW282" s="219"/>
      <c r="EX282" s="219"/>
      <c r="EY282" s="219"/>
      <c r="EZ282" s="219"/>
      <c r="FA282" s="219"/>
      <c r="FB282" s="219"/>
      <c r="FC282" s="219"/>
      <c r="FD282" s="219"/>
      <c r="FE282" s="219"/>
      <c r="FF282" s="219"/>
      <c r="FG282" s="219"/>
      <c r="FH282" s="219"/>
      <c r="FI282" s="219"/>
      <c r="FJ282" s="219"/>
      <c r="FK282" s="219"/>
      <c r="FL282" s="219"/>
      <c r="FM282" s="219"/>
      <c r="FN282" s="219"/>
      <c r="FO282" s="219"/>
      <c r="FP282" s="219"/>
      <c r="FQ282" s="219"/>
      <c r="FR282" s="219"/>
      <c r="FS282" s="219"/>
      <c r="FT282" s="219"/>
      <c r="FU282" s="219"/>
      <c r="FV282" s="219"/>
      <c r="FW282" s="219"/>
      <c r="FX282" s="219"/>
      <c r="FY282" s="219"/>
      <c r="FZ282" s="219"/>
      <c r="GA282" s="219"/>
      <c r="GB282" s="219"/>
      <c r="GC282" s="219"/>
      <c r="GD282" s="219"/>
      <c r="GE282" s="219"/>
      <c r="GF282" s="219"/>
      <c r="GG282" s="219"/>
      <c r="GH282" s="219"/>
      <c r="GI282" s="219"/>
      <c r="GJ282" s="219"/>
      <c r="GK282" s="219"/>
      <c r="GL282" s="219"/>
      <c r="GM282" s="219"/>
      <c r="GN282" s="219"/>
      <c r="GO282" s="219"/>
      <c r="GP282" s="219"/>
      <c r="GQ282" s="219"/>
      <c r="GR282" s="219"/>
      <c r="GS282" s="219"/>
      <c r="GT282" s="219"/>
      <c r="GU282" s="219"/>
      <c r="GV282" s="219"/>
      <c r="GW282" s="219"/>
      <c r="GX282" s="219"/>
      <c r="GY282" s="219"/>
      <c r="GZ282" s="219"/>
      <c r="HA282" s="219"/>
      <c r="HB282" s="219"/>
      <c r="HC282" s="219"/>
      <c r="HD282" s="219"/>
      <c r="HE282" s="219"/>
      <c r="HF282" s="219"/>
      <c r="HG282" s="219"/>
      <c r="HH282" s="219"/>
      <c r="HI282" s="219"/>
      <c r="HJ282" s="219"/>
      <c r="HK282" s="219"/>
      <c r="HL282" s="219"/>
      <c r="HM282" s="219"/>
      <c r="HN282" s="219"/>
      <c r="HO282" s="219"/>
      <c r="HP282" s="219"/>
      <c r="HQ282" s="219"/>
      <c r="HR282" s="219"/>
      <c r="HS282" s="219"/>
      <c r="HT282" s="219"/>
      <c r="HU282" s="219"/>
      <c r="HV282" s="219"/>
      <c r="HW282" s="219"/>
      <c r="HX282" s="219"/>
      <c r="HY282" s="219"/>
      <c r="HZ282" s="219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  <c r="IR282" s="4"/>
      <c r="IS282" s="4"/>
      <c r="IT282" s="4"/>
      <c r="IU282" s="4"/>
      <c r="IV282" s="4"/>
      <c r="IW282" s="4"/>
      <c r="IX282" s="4"/>
      <c r="IY282" s="4"/>
      <c r="IZ282" s="4"/>
      <c r="JA282" s="4"/>
      <c r="JB282" s="4"/>
      <c r="JC282" s="4"/>
      <c r="JD282" s="4"/>
      <c r="JE282" s="4"/>
    </row>
    <row r="283" spans="1:265" s="78" customFormat="1">
      <c r="A283" s="76"/>
      <c r="B283" s="76"/>
      <c r="C283" s="76"/>
      <c r="D283" s="76"/>
      <c r="E283" s="76"/>
      <c r="F283" s="76"/>
      <c r="H283" s="79"/>
      <c r="I283" s="66"/>
      <c r="J283" s="80"/>
      <c r="K283" s="82"/>
      <c r="L283" s="82"/>
      <c r="M283" s="66"/>
      <c r="N283" s="82"/>
      <c r="O283" s="82"/>
      <c r="P283" s="104"/>
      <c r="Q283" s="104"/>
      <c r="R283" s="104"/>
      <c r="S283" s="82"/>
      <c r="T283" s="82"/>
      <c r="U283" s="82"/>
      <c r="V283" s="66"/>
      <c r="W283" s="82"/>
      <c r="X283" s="82"/>
      <c r="Y283" s="183"/>
      <c r="Z283" s="82"/>
      <c r="AA283" s="181"/>
      <c r="AB283" s="82"/>
      <c r="AC283" s="82"/>
      <c r="AD283" s="82"/>
      <c r="AE283" s="82"/>
      <c r="AF283" s="82"/>
      <c r="AG283" s="83"/>
      <c r="AH283" s="83"/>
      <c r="AI283" s="219"/>
      <c r="AJ283" s="219"/>
      <c r="AK283" s="219"/>
      <c r="AL283" s="66"/>
      <c r="AM283" s="219"/>
      <c r="AN283" s="219"/>
      <c r="AO283" s="219"/>
      <c r="AP283" s="219"/>
      <c r="AQ283" s="219"/>
      <c r="AR283" s="219"/>
      <c r="AS283" s="219"/>
      <c r="AT283" s="219"/>
      <c r="AU283" s="219"/>
      <c r="AV283" s="219"/>
      <c r="AW283" s="219"/>
      <c r="AX283" s="219"/>
      <c r="AY283" s="219"/>
      <c r="AZ283" s="219"/>
      <c r="BA283" s="219"/>
      <c r="BB283" s="21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19"/>
      <c r="CD283" s="219"/>
      <c r="CE283" s="219"/>
      <c r="CF283" s="219"/>
      <c r="CG283" s="219"/>
      <c r="CH283" s="219"/>
      <c r="CI283" s="219"/>
      <c r="CJ283" s="219"/>
      <c r="CK283" s="219"/>
      <c r="CL283" s="219"/>
      <c r="CM283" s="219"/>
      <c r="CN283" s="219"/>
      <c r="CO283" s="219"/>
      <c r="CP283" s="219"/>
      <c r="CQ283" s="219"/>
      <c r="CR283" s="219"/>
      <c r="CS283" s="219"/>
      <c r="CT283" s="219"/>
      <c r="CU283" s="219"/>
      <c r="CV283" s="219"/>
      <c r="CW283" s="219"/>
      <c r="CX283" s="219"/>
      <c r="CY283" s="219"/>
      <c r="CZ283" s="219"/>
      <c r="DA283" s="219"/>
      <c r="DB283" s="219"/>
      <c r="DC283" s="219"/>
      <c r="DD283" s="219"/>
      <c r="DE283" s="219"/>
      <c r="DF283" s="219"/>
      <c r="DG283" s="219"/>
      <c r="DH283" s="219"/>
      <c r="DI283" s="219"/>
      <c r="DJ283" s="219"/>
      <c r="DK283" s="219"/>
      <c r="DL283" s="219"/>
      <c r="DM283" s="219"/>
      <c r="DN283" s="219"/>
      <c r="DO283" s="219"/>
      <c r="DP283" s="219"/>
      <c r="DQ283" s="219"/>
      <c r="DR283" s="219"/>
      <c r="DS283" s="219"/>
      <c r="DT283" s="219"/>
      <c r="DU283" s="219"/>
      <c r="DV283" s="219"/>
      <c r="DW283" s="219"/>
      <c r="DX283" s="219"/>
      <c r="DY283" s="219"/>
      <c r="DZ283" s="219"/>
      <c r="EA283" s="219"/>
      <c r="EB283" s="219"/>
      <c r="EC283" s="219"/>
      <c r="ED283" s="219"/>
      <c r="EE283" s="219"/>
      <c r="EF283" s="219"/>
      <c r="EG283" s="219"/>
      <c r="EH283" s="219"/>
      <c r="EI283" s="219"/>
      <c r="EJ283" s="219"/>
      <c r="EK283" s="219"/>
      <c r="EL283" s="219"/>
      <c r="EM283" s="219"/>
      <c r="EN283" s="219"/>
      <c r="EO283" s="219"/>
      <c r="EP283" s="219"/>
      <c r="EQ283" s="219"/>
      <c r="ER283" s="219"/>
      <c r="ES283" s="219"/>
      <c r="ET283" s="219"/>
      <c r="EU283" s="219"/>
      <c r="EV283" s="219"/>
      <c r="EW283" s="219"/>
      <c r="EX283" s="219"/>
      <c r="EY283" s="219"/>
      <c r="EZ283" s="219"/>
      <c r="FA283" s="219"/>
      <c r="FB283" s="219"/>
      <c r="FC283" s="219"/>
      <c r="FD283" s="219"/>
      <c r="FE283" s="219"/>
      <c r="FF283" s="219"/>
      <c r="FG283" s="219"/>
      <c r="FH283" s="219"/>
      <c r="FI283" s="219"/>
      <c r="FJ283" s="219"/>
      <c r="FK283" s="219"/>
      <c r="FL283" s="219"/>
      <c r="FM283" s="219"/>
      <c r="FN283" s="219"/>
      <c r="FO283" s="219"/>
      <c r="FP283" s="219"/>
      <c r="FQ283" s="219"/>
      <c r="FR283" s="219"/>
      <c r="FS283" s="219"/>
      <c r="FT283" s="219"/>
      <c r="FU283" s="219"/>
      <c r="FV283" s="219"/>
      <c r="FW283" s="219"/>
      <c r="FX283" s="219"/>
      <c r="FY283" s="219"/>
      <c r="FZ283" s="219"/>
      <c r="GA283" s="219"/>
      <c r="GB283" s="219"/>
      <c r="GC283" s="219"/>
      <c r="GD283" s="219"/>
      <c r="GE283" s="219"/>
      <c r="GF283" s="219"/>
      <c r="GG283" s="219"/>
      <c r="GH283" s="219"/>
      <c r="GI283" s="219"/>
      <c r="GJ283" s="219"/>
      <c r="GK283" s="219"/>
      <c r="GL283" s="219"/>
      <c r="GM283" s="219"/>
      <c r="GN283" s="219"/>
      <c r="GO283" s="219"/>
      <c r="GP283" s="219"/>
      <c r="GQ283" s="219"/>
      <c r="GR283" s="219"/>
      <c r="GS283" s="219"/>
      <c r="GT283" s="219"/>
      <c r="GU283" s="219"/>
      <c r="GV283" s="219"/>
      <c r="GW283" s="219"/>
      <c r="GX283" s="219"/>
      <c r="GY283" s="219"/>
      <c r="GZ283" s="219"/>
      <c r="HA283" s="219"/>
      <c r="HB283" s="219"/>
      <c r="HC283" s="219"/>
      <c r="HD283" s="219"/>
      <c r="HE283" s="219"/>
      <c r="HF283" s="219"/>
      <c r="HG283" s="219"/>
      <c r="HH283" s="219"/>
      <c r="HI283" s="219"/>
      <c r="HJ283" s="219"/>
      <c r="HK283" s="219"/>
      <c r="HL283" s="219"/>
      <c r="HM283" s="219"/>
      <c r="HN283" s="219"/>
      <c r="HO283" s="219"/>
      <c r="HP283" s="219"/>
      <c r="HQ283" s="219"/>
      <c r="HR283" s="219"/>
      <c r="HS283" s="219"/>
      <c r="HT283" s="219"/>
      <c r="HU283" s="219"/>
      <c r="HV283" s="219"/>
      <c r="HW283" s="219"/>
      <c r="HX283" s="219"/>
      <c r="HY283" s="219"/>
      <c r="HZ283" s="219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  <c r="IR283" s="4"/>
      <c r="IS283" s="4"/>
      <c r="IT283" s="4"/>
      <c r="IU283" s="4"/>
      <c r="IV283" s="4"/>
      <c r="IW283" s="4"/>
      <c r="IX283" s="4"/>
      <c r="IY283" s="4"/>
      <c r="IZ283" s="4"/>
      <c r="JA283" s="4"/>
      <c r="JB283" s="4"/>
      <c r="JC283" s="4"/>
      <c r="JD283" s="4"/>
      <c r="JE283" s="4"/>
    </row>
    <row r="284" spans="1:265" s="78" customFormat="1">
      <c r="A284" s="76"/>
      <c r="B284" s="76"/>
      <c r="C284" s="76"/>
      <c r="D284" s="76"/>
      <c r="E284" s="76"/>
      <c r="F284" s="76"/>
      <c r="H284" s="79"/>
      <c r="I284" s="66"/>
      <c r="J284" s="80"/>
      <c r="K284" s="82"/>
      <c r="L284" s="82"/>
      <c r="M284" s="66"/>
      <c r="N284" s="82"/>
      <c r="O284" s="82"/>
      <c r="P284" s="104"/>
      <c r="Q284" s="104"/>
      <c r="R284" s="104"/>
      <c r="S284" s="82"/>
      <c r="T284" s="82"/>
      <c r="U284" s="82"/>
      <c r="V284" s="66"/>
      <c r="W284" s="82"/>
      <c r="X284" s="82"/>
      <c r="Y284" s="183"/>
      <c r="Z284" s="82"/>
      <c r="AA284" s="181"/>
      <c r="AB284" s="82"/>
      <c r="AC284" s="82"/>
      <c r="AD284" s="82"/>
      <c r="AE284" s="82"/>
      <c r="AF284" s="82"/>
      <c r="AG284" s="83"/>
      <c r="AH284" s="83"/>
      <c r="AI284" s="219"/>
      <c r="AJ284" s="219"/>
      <c r="AK284" s="219"/>
      <c r="AL284" s="66"/>
      <c r="AM284" s="219"/>
      <c r="AN284" s="219"/>
      <c r="AO284" s="219"/>
      <c r="AP284" s="219"/>
      <c r="AQ284" s="219"/>
      <c r="AR284" s="219"/>
      <c r="AS284" s="219"/>
      <c r="AT284" s="219"/>
      <c r="AU284" s="219"/>
      <c r="AV284" s="219"/>
      <c r="AW284" s="219"/>
      <c r="AX284" s="219"/>
      <c r="AY284" s="219"/>
      <c r="AZ284" s="219"/>
      <c r="BA284" s="219"/>
      <c r="BB284" s="21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19"/>
      <c r="CD284" s="219"/>
      <c r="CE284" s="219"/>
      <c r="CF284" s="219"/>
      <c r="CG284" s="219"/>
      <c r="CH284" s="219"/>
      <c r="CI284" s="219"/>
      <c r="CJ284" s="219"/>
      <c r="CK284" s="219"/>
      <c r="CL284" s="219"/>
      <c r="CM284" s="219"/>
      <c r="CN284" s="219"/>
      <c r="CO284" s="219"/>
      <c r="CP284" s="219"/>
      <c r="CQ284" s="219"/>
      <c r="CR284" s="219"/>
      <c r="CS284" s="219"/>
      <c r="CT284" s="219"/>
      <c r="CU284" s="219"/>
      <c r="CV284" s="219"/>
      <c r="CW284" s="219"/>
      <c r="CX284" s="219"/>
      <c r="CY284" s="219"/>
      <c r="CZ284" s="219"/>
      <c r="DA284" s="219"/>
      <c r="DB284" s="219"/>
      <c r="DC284" s="219"/>
      <c r="DD284" s="219"/>
      <c r="DE284" s="219"/>
      <c r="DF284" s="219"/>
      <c r="DG284" s="219"/>
      <c r="DH284" s="219"/>
      <c r="DI284" s="219"/>
      <c r="DJ284" s="219"/>
      <c r="DK284" s="219"/>
      <c r="DL284" s="219"/>
      <c r="DM284" s="219"/>
      <c r="DN284" s="219"/>
      <c r="DO284" s="219"/>
      <c r="DP284" s="219"/>
      <c r="DQ284" s="219"/>
      <c r="DR284" s="219"/>
      <c r="DS284" s="219"/>
      <c r="DT284" s="219"/>
      <c r="DU284" s="219"/>
      <c r="DV284" s="219"/>
      <c r="DW284" s="219"/>
      <c r="DX284" s="219"/>
      <c r="DY284" s="219"/>
      <c r="DZ284" s="219"/>
      <c r="EA284" s="219"/>
      <c r="EB284" s="219"/>
      <c r="EC284" s="219"/>
      <c r="ED284" s="219"/>
      <c r="EE284" s="219"/>
      <c r="EF284" s="219"/>
      <c r="EG284" s="219"/>
      <c r="EH284" s="219"/>
      <c r="EI284" s="219"/>
      <c r="EJ284" s="219"/>
      <c r="EK284" s="219"/>
      <c r="EL284" s="219"/>
      <c r="EM284" s="219"/>
      <c r="EN284" s="219"/>
      <c r="EO284" s="219"/>
      <c r="EP284" s="219"/>
      <c r="EQ284" s="219"/>
      <c r="ER284" s="219"/>
      <c r="ES284" s="219"/>
      <c r="ET284" s="219"/>
      <c r="EU284" s="219"/>
      <c r="EV284" s="219"/>
      <c r="EW284" s="219"/>
      <c r="EX284" s="219"/>
      <c r="EY284" s="219"/>
      <c r="EZ284" s="219"/>
      <c r="FA284" s="219"/>
      <c r="FB284" s="219"/>
      <c r="FC284" s="219"/>
      <c r="FD284" s="219"/>
      <c r="FE284" s="219"/>
      <c r="FF284" s="219"/>
      <c r="FG284" s="219"/>
      <c r="FH284" s="219"/>
      <c r="FI284" s="219"/>
      <c r="FJ284" s="219"/>
      <c r="FK284" s="219"/>
      <c r="FL284" s="219"/>
      <c r="FM284" s="219"/>
      <c r="FN284" s="219"/>
      <c r="FO284" s="219"/>
      <c r="FP284" s="219"/>
      <c r="FQ284" s="219"/>
      <c r="FR284" s="219"/>
      <c r="FS284" s="219"/>
      <c r="FT284" s="219"/>
      <c r="FU284" s="219"/>
      <c r="FV284" s="219"/>
      <c r="FW284" s="219"/>
      <c r="FX284" s="219"/>
      <c r="FY284" s="219"/>
      <c r="FZ284" s="219"/>
      <c r="GA284" s="219"/>
      <c r="GB284" s="219"/>
      <c r="GC284" s="219"/>
      <c r="GD284" s="219"/>
      <c r="GE284" s="219"/>
      <c r="GF284" s="219"/>
      <c r="GG284" s="219"/>
      <c r="GH284" s="219"/>
      <c r="GI284" s="219"/>
      <c r="GJ284" s="219"/>
      <c r="GK284" s="219"/>
      <c r="GL284" s="219"/>
      <c r="GM284" s="219"/>
      <c r="GN284" s="219"/>
      <c r="GO284" s="219"/>
      <c r="GP284" s="219"/>
      <c r="GQ284" s="219"/>
      <c r="GR284" s="219"/>
      <c r="GS284" s="219"/>
      <c r="GT284" s="219"/>
      <c r="GU284" s="219"/>
      <c r="GV284" s="219"/>
      <c r="GW284" s="219"/>
      <c r="GX284" s="219"/>
      <c r="GY284" s="219"/>
      <c r="GZ284" s="219"/>
      <c r="HA284" s="219"/>
      <c r="HB284" s="219"/>
      <c r="HC284" s="219"/>
      <c r="HD284" s="219"/>
      <c r="HE284" s="219"/>
      <c r="HF284" s="219"/>
      <c r="HG284" s="219"/>
      <c r="HH284" s="219"/>
      <c r="HI284" s="219"/>
      <c r="HJ284" s="219"/>
      <c r="HK284" s="219"/>
      <c r="HL284" s="219"/>
      <c r="HM284" s="219"/>
      <c r="HN284" s="219"/>
      <c r="HO284" s="219"/>
      <c r="HP284" s="219"/>
      <c r="HQ284" s="219"/>
      <c r="HR284" s="219"/>
      <c r="HS284" s="219"/>
      <c r="HT284" s="219"/>
      <c r="HU284" s="219"/>
      <c r="HV284" s="219"/>
      <c r="HW284" s="219"/>
      <c r="HX284" s="219"/>
      <c r="HY284" s="219"/>
      <c r="HZ284" s="219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  <c r="IR284" s="4"/>
      <c r="IS284" s="4"/>
      <c r="IT284" s="4"/>
      <c r="IU284" s="4"/>
      <c r="IV284" s="4"/>
      <c r="IW284" s="4"/>
      <c r="IX284" s="4"/>
      <c r="IY284" s="4"/>
      <c r="IZ284" s="4"/>
      <c r="JA284" s="4"/>
      <c r="JB284" s="4"/>
      <c r="JC284" s="4"/>
      <c r="JD284" s="4"/>
      <c r="JE284" s="4"/>
    </row>
    <row r="285" spans="1:265" s="78" customFormat="1">
      <c r="A285" s="76"/>
      <c r="B285" s="76"/>
      <c r="C285" s="76"/>
      <c r="D285" s="76"/>
      <c r="E285" s="76"/>
      <c r="F285" s="76"/>
      <c r="H285" s="79"/>
      <c r="I285" s="66"/>
      <c r="J285" s="80"/>
      <c r="K285" s="82"/>
      <c r="L285" s="82"/>
      <c r="M285" s="66"/>
      <c r="N285" s="82"/>
      <c r="O285" s="82"/>
      <c r="P285" s="104"/>
      <c r="Q285" s="104"/>
      <c r="R285" s="104"/>
      <c r="S285" s="82"/>
      <c r="T285" s="82"/>
      <c r="U285" s="82"/>
      <c r="V285" s="66"/>
      <c r="W285" s="82"/>
      <c r="X285" s="82"/>
      <c r="Y285" s="183"/>
      <c r="Z285" s="82"/>
      <c r="AA285" s="181"/>
      <c r="AB285" s="82"/>
      <c r="AC285" s="82"/>
      <c r="AD285" s="82"/>
      <c r="AE285" s="82"/>
      <c r="AF285" s="82"/>
      <c r="AG285" s="83"/>
      <c r="AH285" s="83"/>
      <c r="AI285" s="219"/>
      <c r="AJ285" s="219"/>
      <c r="AK285" s="219"/>
      <c r="AL285" s="66"/>
      <c r="AM285" s="219"/>
      <c r="AN285" s="219"/>
      <c r="AO285" s="219"/>
      <c r="AP285" s="219"/>
      <c r="AQ285" s="219"/>
      <c r="AR285" s="219"/>
      <c r="AS285" s="219"/>
      <c r="AT285" s="219"/>
      <c r="AU285" s="219"/>
      <c r="AV285" s="219"/>
      <c r="AW285" s="219"/>
      <c r="AX285" s="219"/>
      <c r="AY285" s="219"/>
      <c r="AZ285" s="219"/>
      <c r="BA285" s="219"/>
      <c r="BB285" s="21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19"/>
      <c r="CD285" s="219"/>
      <c r="CE285" s="219"/>
      <c r="CF285" s="219"/>
      <c r="CG285" s="219"/>
      <c r="CH285" s="219"/>
      <c r="CI285" s="219"/>
      <c r="CJ285" s="219"/>
      <c r="CK285" s="219"/>
      <c r="CL285" s="219"/>
      <c r="CM285" s="219"/>
      <c r="CN285" s="219"/>
      <c r="CO285" s="219"/>
      <c r="CP285" s="219"/>
      <c r="CQ285" s="219"/>
      <c r="CR285" s="219"/>
      <c r="CS285" s="219"/>
      <c r="CT285" s="219"/>
      <c r="CU285" s="219"/>
      <c r="CV285" s="219"/>
      <c r="CW285" s="219"/>
      <c r="CX285" s="219"/>
      <c r="CY285" s="219"/>
      <c r="CZ285" s="219"/>
      <c r="DA285" s="219"/>
      <c r="DB285" s="219"/>
      <c r="DC285" s="219"/>
      <c r="DD285" s="219"/>
      <c r="DE285" s="219"/>
      <c r="DF285" s="219"/>
      <c r="DG285" s="219"/>
      <c r="DH285" s="219"/>
      <c r="DI285" s="219"/>
      <c r="DJ285" s="219"/>
      <c r="DK285" s="219"/>
      <c r="DL285" s="219"/>
      <c r="DM285" s="219"/>
      <c r="DN285" s="219"/>
      <c r="DO285" s="219"/>
      <c r="DP285" s="219"/>
      <c r="DQ285" s="219"/>
      <c r="DR285" s="219"/>
      <c r="DS285" s="219"/>
      <c r="DT285" s="219"/>
      <c r="DU285" s="219"/>
      <c r="DV285" s="219"/>
      <c r="DW285" s="219"/>
      <c r="DX285" s="219"/>
      <c r="DY285" s="219"/>
      <c r="DZ285" s="219"/>
      <c r="EA285" s="219"/>
      <c r="EB285" s="219"/>
      <c r="EC285" s="219"/>
      <c r="ED285" s="219"/>
      <c r="EE285" s="219"/>
      <c r="EF285" s="219"/>
      <c r="EG285" s="219"/>
      <c r="EH285" s="219"/>
      <c r="EI285" s="219"/>
      <c r="EJ285" s="219"/>
      <c r="EK285" s="219"/>
      <c r="EL285" s="219"/>
      <c r="EM285" s="219"/>
      <c r="EN285" s="219"/>
      <c r="EO285" s="219"/>
      <c r="EP285" s="219"/>
      <c r="EQ285" s="219"/>
      <c r="ER285" s="219"/>
      <c r="ES285" s="219"/>
      <c r="ET285" s="219"/>
      <c r="EU285" s="219"/>
      <c r="EV285" s="219"/>
      <c r="EW285" s="219"/>
      <c r="EX285" s="219"/>
      <c r="EY285" s="219"/>
      <c r="EZ285" s="219"/>
      <c r="FA285" s="219"/>
      <c r="FB285" s="219"/>
      <c r="FC285" s="219"/>
      <c r="FD285" s="219"/>
      <c r="FE285" s="219"/>
      <c r="FF285" s="219"/>
      <c r="FG285" s="219"/>
      <c r="FH285" s="219"/>
      <c r="FI285" s="219"/>
      <c r="FJ285" s="219"/>
      <c r="FK285" s="219"/>
      <c r="FL285" s="219"/>
      <c r="FM285" s="219"/>
      <c r="FN285" s="219"/>
      <c r="FO285" s="219"/>
      <c r="FP285" s="219"/>
      <c r="FQ285" s="219"/>
      <c r="FR285" s="219"/>
      <c r="FS285" s="219"/>
      <c r="FT285" s="219"/>
      <c r="FU285" s="219"/>
      <c r="FV285" s="219"/>
      <c r="FW285" s="219"/>
      <c r="FX285" s="219"/>
      <c r="FY285" s="219"/>
      <c r="FZ285" s="219"/>
      <c r="GA285" s="219"/>
      <c r="GB285" s="219"/>
      <c r="GC285" s="219"/>
      <c r="GD285" s="219"/>
      <c r="GE285" s="219"/>
      <c r="GF285" s="219"/>
      <c r="GG285" s="219"/>
      <c r="GH285" s="219"/>
      <c r="GI285" s="219"/>
      <c r="GJ285" s="219"/>
      <c r="GK285" s="219"/>
      <c r="GL285" s="219"/>
      <c r="GM285" s="219"/>
      <c r="GN285" s="219"/>
      <c r="GO285" s="219"/>
      <c r="GP285" s="219"/>
      <c r="GQ285" s="219"/>
      <c r="GR285" s="219"/>
      <c r="GS285" s="219"/>
      <c r="GT285" s="219"/>
      <c r="GU285" s="219"/>
      <c r="GV285" s="219"/>
      <c r="GW285" s="219"/>
      <c r="GX285" s="219"/>
      <c r="GY285" s="219"/>
      <c r="GZ285" s="219"/>
      <c r="HA285" s="219"/>
      <c r="HB285" s="219"/>
      <c r="HC285" s="219"/>
      <c r="HD285" s="219"/>
      <c r="HE285" s="219"/>
      <c r="HF285" s="219"/>
      <c r="HG285" s="219"/>
      <c r="HH285" s="219"/>
      <c r="HI285" s="219"/>
      <c r="HJ285" s="219"/>
      <c r="HK285" s="219"/>
      <c r="HL285" s="219"/>
      <c r="HM285" s="219"/>
      <c r="HN285" s="219"/>
      <c r="HO285" s="219"/>
      <c r="HP285" s="219"/>
      <c r="HQ285" s="219"/>
      <c r="HR285" s="219"/>
      <c r="HS285" s="219"/>
      <c r="HT285" s="219"/>
      <c r="HU285" s="219"/>
      <c r="HV285" s="219"/>
      <c r="HW285" s="219"/>
      <c r="HX285" s="219"/>
      <c r="HY285" s="219"/>
      <c r="HZ285" s="219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  <c r="IR285" s="4"/>
      <c r="IS285" s="4"/>
      <c r="IT285" s="4"/>
      <c r="IU285" s="4"/>
      <c r="IV285" s="4"/>
      <c r="IW285" s="4"/>
      <c r="IX285" s="4"/>
      <c r="IY285" s="4"/>
      <c r="IZ285" s="4"/>
      <c r="JA285" s="4"/>
      <c r="JB285" s="4"/>
      <c r="JC285" s="4"/>
      <c r="JD285" s="4"/>
      <c r="JE285" s="4"/>
    </row>
    <row r="286" spans="1:265" s="78" customFormat="1">
      <c r="A286" s="76"/>
      <c r="B286" s="76"/>
      <c r="C286" s="76"/>
      <c r="D286" s="76"/>
      <c r="E286" s="76"/>
      <c r="F286" s="76"/>
      <c r="H286" s="79"/>
      <c r="I286" s="66"/>
      <c r="J286" s="80"/>
      <c r="K286" s="82"/>
      <c r="L286" s="82"/>
      <c r="M286" s="66"/>
      <c r="N286" s="82"/>
      <c r="O286" s="82"/>
      <c r="P286" s="104"/>
      <c r="Q286" s="104"/>
      <c r="R286" s="104"/>
      <c r="S286" s="82"/>
      <c r="T286" s="82"/>
      <c r="U286" s="82"/>
      <c r="V286" s="66"/>
      <c r="W286" s="82"/>
      <c r="X286" s="82"/>
      <c r="Y286" s="183"/>
      <c r="Z286" s="82"/>
      <c r="AA286" s="181"/>
      <c r="AB286" s="82"/>
      <c r="AC286" s="82"/>
      <c r="AD286" s="82"/>
      <c r="AE286" s="82"/>
      <c r="AF286" s="82"/>
      <c r="AG286" s="83"/>
      <c r="AH286" s="83"/>
      <c r="AI286" s="219"/>
      <c r="AJ286" s="219"/>
      <c r="AK286" s="219"/>
      <c r="AL286" s="66"/>
      <c r="AM286" s="219"/>
      <c r="AN286" s="219"/>
      <c r="AO286" s="219"/>
      <c r="AP286" s="219"/>
      <c r="AQ286" s="219"/>
      <c r="AR286" s="219"/>
      <c r="AS286" s="219"/>
      <c r="AT286" s="219"/>
      <c r="AU286" s="219"/>
      <c r="AV286" s="219"/>
      <c r="AW286" s="219"/>
      <c r="AX286" s="219"/>
      <c r="AY286" s="219"/>
      <c r="AZ286" s="219"/>
      <c r="BA286" s="219"/>
      <c r="BB286" s="21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19"/>
      <c r="CD286" s="219"/>
      <c r="CE286" s="219"/>
      <c r="CF286" s="219"/>
      <c r="CG286" s="219"/>
      <c r="CH286" s="219"/>
      <c r="CI286" s="219"/>
      <c r="CJ286" s="219"/>
      <c r="CK286" s="219"/>
      <c r="CL286" s="219"/>
      <c r="CM286" s="219"/>
      <c r="CN286" s="219"/>
      <c r="CO286" s="219"/>
      <c r="CP286" s="219"/>
      <c r="CQ286" s="219"/>
      <c r="CR286" s="219"/>
      <c r="CS286" s="219"/>
      <c r="CT286" s="219"/>
      <c r="CU286" s="219"/>
      <c r="CV286" s="219"/>
      <c r="CW286" s="219"/>
      <c r="CX286" s="219"/>
      <c r="CY286" s="219"/>
      <c r="CZ286" s="219"/>
      <c r="DA286" s="219"/>
      <c r="DB286" s="219"/>
      <c r="DC286" s="219"/>
      <c r="DD286" s="219"/>
      <c r="DE286" s="219"/>
      <c r="DF286" s="219"/>
      <c r="DG286" s="219"/>
      <c r="DH286" s="219"/>
      <c r="DI286" s="219"/>
      <c r="DJ286" s="219"/>
      <c r="DK286" s="219"/>
      <c r="DL286" s="219"/>
      <c r="DM286" s="219"/>
      <c r="DN286" s="219"/>
      <c r="DO286" s="219"/>
      <c r="DP286" s="219"/>
      <c r="DQ286" s="219"/>
      <c r="DR286" s="219"/>
      <c r="DS286" s="219"/>
      <c r="DT286" s="219"/>
      <c r="DU286" s="219"/>
      <c r="DV286" s="219"/>
      <c r="DW286" s="219"/>
      <c r="DX286" s="219"/>
      <c r="DY286" s="219"/>
      <c r="DZ286" s="219"/>
      <c r="EA286" s="219"/>
      <c r="EB286" s="219"/>
      <c r="EC286" s="219"/>
      <c r="ED286" s="219"/>
      <c r="EE286" s="219"/>
      <c r="EF286" s="219"/>
      <c r="EG286" s="219"/>
      <c r="EH286" s="219"/>
      <c r="EI286" s="219"/>
      <c r="EJ286" s="219"/>
      <c r="EK286" s="219"/>
      <c r="EL286" s="219"/>
      <c r="EM286" s="219"/>
      <c r="EN286" s="219"/>
      <c r="EO286" s="219"/>
      <c r="EP286" s="219"/>
      <c r="EQ286" s="219"/>
      <c r="ER286" s="219"/>
      <c r="ES286" s="219"/>
      <c r="ET286" s="219"/>
      <c r="EU286" s="219"/>
      <c r="EV286" s="219"/>
      <c r="EW286" s="219"/>
      <c r="EX286" s="219"/>
      <c r="EY286" s="219"/>
      <c r="EZ286" s="219"/>
      <c r="FA286" s="219"/>
      <c r="FB286" s="219"/>
      <c r="FC286" s="219"/>
      <c r="FD286" s="219"/>
      <c r="FE286" s="219"/>
      <c r="FF286" s="219"/>
      <c r="FG286" s="219"/>
      <c r="FH286" s="219"/>
      <c r="FI286" s="219"/>
      <c r="FJ286" s="219"/>
      <c r="FK286" s="219"/>
      <c r="FL286" s="219"/>
      <c r="FM286" s="219"/>
      <c r="FN286" s="219"/>
      <c r="FO286" s="219"/>
      <c r="FP286" s="219"/>
      <c r="FQ286" s="219"/>
      <c r="FR286" s="219"/>
      <c r="FS286" s="219"/>
      <c r="FT286" s="219"/>
      <c r="FU286" s="219"/>
      <c r="FV286" s="219"/>
      <c r="FW286" s="219"/>
      <c r="FX286" s="219"/>
      <c r="FY286" s="219"/>
      <c r="FZ286" s="219"/>
      <c r="GA286" s="219"/>
      <c r="GB286" s="219"/>
      <c r="GC286" s="219"/>
      <c r="GD286" s="219"/>
      <c r="GE286" s="219"/>
      <c r="GF286" s="219"/>
      <c r="GG286" s="219"/>
      <c r="GH286" s="219"/>
      <c r="GI286" s="219"/>
      <c r="GJ286" s="219"/>
      <c r="GK286" s="219"/>
      <c r="GL286" s="219"/>
      <c r="GM286" s="219"/>
      <c r="GN286" s="219"/>
      <c r="GO286" s="219"/>
      <c r="GP286" s="219"/>
      <c r="GQ286" s="219"/>
      <c r="GR286" s="219"/>
      <c r="GS286" s="219"/>
      <c r="GT286" s="219"/>
      <c r="GU286" s="219"/>
      <c r="GV286" s="219"/>
      <c r="GW286" s="219"/>
      <c r="GX286" s="219"/>
      <c r="GY286" s="219"/>
      <c r="GZ286" s="219"/>
      <c r="HA286" s="219"/>
      <c r="HB286" s="219"/>
      <c r="HC286" s="219"/>
      <c r="HD286" s="219"/>
      <c r="HE286" s="219"/>
      <c r="HF286" s="219"/>
      <c r="HG286" s="219"/>
      <c r="HH286" s="219"/>
      <c r="HI286" s="219"/>
      <c r="HJ286" s="219"/>
      <c r="HK286" s="219"/>
      <c r="HL286" s="219"/>
      <c r="HM286" s="219"/>
      <c r="HN286" s="219"/>
      <c r="HO286" s="219"/>
      <c r="HP286" s="219"/>
      <c r="HQ286" s="219"/>
      <c r="HR286" s="219"/>
      <c r="HS286" s="219"/>
      <c r="HT286" s="219"/>
      <c r="HU286" s="219"/>
      <c r="HV286" s="219"/>
      <c r="HW286" s="219"/>
      <c r="HX286" s="219"/>
      <c r="HY286" s="219"/>
      <c r="HZ286" s="219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  <c r="IR286" s="4"/>
      <c r="IS286" s="4"/>
      <c r="IT286" s="4"/>
      <c r="IU286" s="4"/>
      <c r="IV286" s="4"/>
      <c r="IW286" s="4"/>
      <c r="IX286" s="4"/>
      <c r="IY286" s="4"/>
      <c r="IZ286" s="4"/>
      <c r="JA286" s="4"/>
      <c r="JB286" s="4"/>
      <c r="JC286" s="4"/>
      <c r="JD286" s="4"/>
      <c r="JE286" s="4"/>
    </row>
    <row r="287" spans="1:265" s="78" customFormat="1">
      <c r="A287" s="76"/>
      <c r="B287" s="76"/>
      <c r="C287" s="76"/>
      <c r="D287" s="76"/>
      <c r="E287" s="76"/>
      <c r="F287" s="76"/>
      <c r="H287" s="79"/>
      <c r="I287" s="66"/>
      <c r="J287" s="80"/>
      <c r="K287" s="82"/>
      <c r="L287" s="82"/>
      <c r="M287" s="66"/>
      <c r="N287" s="82"/>
      <c r="O287" s="82"/>
      <c r="P287" s="104"/>
      <c r="Q287" s="104"/>
      <c r="R287" s="104"/>
      <c r="S287" s="82"/>
      <c r="T287" s="82"/>
      <c r="U287" s="82"/>
      <c r="V287" s="66"/>
      <c r="W287" s="82"/>
      <c r="X287" s="82"/>
      <c r="Y287" s="183"/>
      <c r="Z287" s="82"/>
      <c r="AA287" s="181"/>
      <c r="AB287" s="82"/>
      <c r="AC287" s="82"/>
      <c r="AD287" s="82"/>
      <c r="AE287" s="82"/>
      <c r="AF287" s="82"/>
      <c r="AG287" s="83"/>
      <c r="AH287" s="83"/>
      <c r="AI287" s="219"/>
      <c r="AJ287" s="219"/>
      <c r="AK287" s="219"/>
      <c r="AL287" s="66"/>
      <c r="AM287" s="219"/>
      <c r="AN287" s="219"/>
      <c r="AO287" s="219"/>
      <c r="AP287" s="219"/>
      <c r="AQ287" s="219"/>
      <c r="AR287" s="219"/>
      <c r="AS287" s="219"/>
      <c r="AT287" s="219"/>
      <c r="AU287" s="219"/>
      <c r="AV287" s="219"/>
      <c r="AW287" s="219"/>
      <c r="AX287" s="219"/>
      <c r="AY287" s="219"/>
      <c r="AZ287" s="219"/>
      <c r="BA287" s="219"/>
      <c r="BB287" s="21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19"/>
      <c r="CD287" s="219"/>
      <c r="CE287" s="219"/>
      <c r="CF287" s="219"/>
      <c r="CG287" s="219"/>
      <c r="CH287" s="219"/>
      <c r="CI287" s="219"/>
      <c r="CJ287" s="219"/>
      <c r="CK287" s="219"/>
      <c r="CL287" s="219"/>
      <c r="CM287" s="219"/>
      <c r="CN287" s="219"/>
      <c r="CO287" s="219"/>
      <c r="CP287" s="219"/>
      <c r="CQ287" s="219"/>
      <c r="CR287" s="219"/>
      <c r="CS287" s="219"/>
      <c r="CT287" s="219"/>
      <c r="CU287" s="219"/>
      <c r="CV287" s="219"/>
      <c r="CW287" s="219"/>
      <c r="CX287" s="219"/>
      <c r="CY287" s="219"/>
      <c r="CZ287" s="219"/>
      <c r="DA287" s="219"/>
      <c r="DB287" s="219"/>
      <c r="DC287" s="219"/>
      <c r="DD287" s="219"/>
      <c r="DE287" s="219"/>
      <c r="DF287" s="219"/>
      <c r="DG287" s="219"/>
      <c r="DH287" s="219"/>
      <c r="DI287" s="219"/>
      <c r="DJ287" s="219"/>
      <c r="DK287" s="219"/>
      <c r="DL287" s="219"/>
      <c r="DM287" s="219"/>
      <c r="DN287" s="219"/>
      <c r="DO287" s="219"/>
      <c r="DP287" s="219"/>
      <c r="DQ287" s="219"/>
      <c r="DR287" s="219"/>
      <c r="DS287" s="219"/>
      <c r="DT287" s="219"/>
      <c r="DU287" s="219"/>
      <c r="DV287" s="219"/>
      <c r="DW287" s="219"/>
      <c r="DX287" s="219"/>
      <c r="DY287" s="219"/>
      <c r="DZ287" s="219"/>
      <c r="EA287" s="219"/>
      <c r="EB287" s="219"/>
      <c r="EC287" s="219"/>
      <c r="ED287" s="219"/>
      <c r="EE287" s="219"/>
      <c r="EF287" s="219"/>
      <c r="EG287" s="219"/>
      <c r="EH287" s="219"/>
      <c r="EI287" s="219"/>
      <c r="EJ287" s="219"/>
      <c r="EK287" s="219"/>
      <c r="EL287" s="219"/>
      <c r="EM287" s="219"/>
      <c r="EN287" s="219"/>
      <c r="EO287" s="219"/>
      <c r="EP287" s="219"/>
      <c r="EQ287" s="219"/>
      <c r="ER287" s="219"/>
      <c r="ES287" s="219"/>
      <c r="ET287" s="219"/>
      <c r="EU287" s="219"/>
      <c r="EV287" s="219"/>
      <c r="EW287" s="219"/>
      <c r="EX287" s="219"/>
      <c r="EY287" s="219"/>
      <c r="EZ287" s="219"/>
      <c r="FA287" s="219"/>
      <c r="FB287" s="219"/>
      <c r="FC287" s="219"/>
      <c r="FD287" s="219"/>
      <c r="FE287" s="219"/>
      <c r="FF287" s="219"/>
      <c r="FG287" s="219"/>
      <c r="FH287" s="219"/>
      <c r="FI287" s="219"/>
      <c r="FJ287" s="219"/>
      <c r="FK287" s="219"/>
      <c r="FL287" s="219"/>
      <c r="FM287" s="219"/>
      <c r="FN287" s="219"/>
      <c r="FO287" s="219"/>
      <c r="FP287" s="219"/>
      <c r="FQ287" s="219"/>
      <c r="FR287" s="219"/>
      <c r="FS287" s="219"/>
      <c r="FT287" s="219"/>
      <c r="FU287" s="219"/>
      <c r="FV287" s="219"/>
      <c r="FW287" s="219"/>
      <c r="FX287" s="219"/>
      <c r="FY287" s="219"/>
      <c r="FZ287" s="219"/>
      <c r="GA287" s="219"/>
      <c r="GB287" s="219"/>
      <c r="GC287" s="219"/>
      <c r="GD287" s="219"/>
      <c r="GE287" s="219"/>
      <c r="GF287" s="219"/>
      <c r="GG287" s="219"/>
      <c r="GH287" s="219"/>
      <c r="GI287" s="219"/>
      <c r="GJ287" s="219"/>
      <c r="GK287" s="219"/>
      <c r="GL287" s="219"/>
      <c r="GM287" s="219"/>
      <c r="GN287" s="219"/>
      <c r="GO287" s="219"/>
      <c r="GP287" s="219"/>
      <c r="GQ287" s="219"/>
      <c r="GR287" s="219"/>
      <c r="GS287" s="219"/>
      <c r="GT287" s="219"/>
      <c r="GU287" s="219"/>
      <c r="GV287" s="219"/>
      <c r="GW287" s="219"/>
      <c r="GX287" s="219"/>
      <c r="GY287" s="219"/>
      <c r="GZ287" s="219"/>
      <c r="HA287" s="219"/>
      <c r="HB287" s="219"/>
      <c r="HC287" s="219"/>
      <c r="HD287" s="219"/>
      <c r="HE287" s="219"/>
      <c r="HF287" s="219"/>
      <c r="HG287" s="219"/>
      <c r="HH287" s="219"/>
      <c r="HI287" s="219"/>
      <c r="HJ287" s="219"/>
      <c r="HK287" s="219"/>
      <c r="HL287" s="219"/>
      <c r="HM287" s="219"/>
      <c r="HN287" s="219"/>
      <c r="HO287" s="219"/>
      <c r="HP287" s="219"/>
      <c r="HQ287" s="219"/>
      <c r="HR287" s="219"/>
      <c r="HS287" s="219"/>
      <c r="HT287" s="219"/>
      <c r="HU287" s="219"/>
      <c r="HV287" s="219"/>
      <c r="HW287" s="219"/>
      <c r="HX287" s="219"/>
      <c r="HY287" s="219"/>
      <c r="HZ287" s="219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  <c r="IR287" s="4"/>
      <c r="IS287" s="4"/>
      <c r="IT287" s="4"/>
      <c r="IU287" s="4"/>
      <c r="IV287" s="4"/>
      <c r="IW287" s="4"/>
      <c r="IX287" s="4"/>
      <c r="IY287" s="4"/>
      <c r="IZ287" s="4"/>
      <c r="JA287" s="4"/>
      <c r="JB287" s="4"/>
      <c r="JC287" s="4"/>
      <c r="JD287" s="4"/>
      <c r="JE287" s="4"/>
    </row>
    <row r="288" spans="1:265" s="78" customFormat="1">
      <c r="A288" s="76"/>
      <c r="B288" s="76"/>
      <c r="C288" s="76"/>
      <c r="D288" s="76"/>
      <c r="E288" s="76"/>
      <c r="F288" s="76"/>
      <c r="H288" s="79"/>
      <c r="I288" s="66"/>
      <c r="J288" s="80"/>
      <c r="K288" s="82"/>
      <c r="L288" s="82"/>
      <c r="M288" s="66"/>
      <c r="N288" s="82"/>
      <c r="O288" s="82"/>
      <c r="P288" s="104"/>
      <c r="Q288" s="104"/>
      <c r="R288" s="104"/>
      <c r="S288" s="82"/>
      <c r="T288" s="82"/>
      <c r="U288" s="82"/>
      <c r="V288" s="66"/>
      <c r="W288" s="82"/>
      <c r="X288" s="82"/>
      <c r="Y288" s="183"/>
      <c r="Z288" s="82"/>
      <c r="AA288" s="181"/>
      <c r="AB288" s="82"/>
      <c r="AC288" s="82"/>
      <c r="AD288" s="82"/>
      <c r="AE288" s="82"/>
      <c r="AF288" s="82"/>
      <c r="AG288" s="83"/>
      <c r="AH288" s="83"/>
      <c r="AI288" s="219"/>
      <c r="AJ288" s="219"/>
      <c r="AK288" s="219"/>
      <c r="AL288" s="66"/>
      <c r="AM288" s="219"/>
      <c r="AN288" s="219"/>
      <c r="AO288" s="219"/>
      <c r="AP288" s="219"/>
      <c r="AQ288" s="219"/>
      <c r="AR288" s="219"/>
      <c r="AS288" s="219"/>
      <c r="AT288" s="219"/>
      <c r="AU288" s="219"/>
      <c r="AV288" s="219"/>
      <c r="AW288" s="219"/>
      <c r="AX288" s="219"/>
      <c r="AY288" s="219"/>
      <c r="AZ288" s="219"/>
      <c r="BA288" s="219"/>
      <c r="BB288" s="21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19"/>
      <c r="CD288" s="219"/>
      <c r="CE288" s="219"/>
      <c r="CF288" s="219"/>
      <c r="CG288" s="219"/>
      <c r="CH288" s="219"/>
      <c r="CI288" s="219"/>
      <c r="CJ288" s="219"/>
      <c r="CK288" s="219"/>
      <c r="CL288" s="219"/>
      <c r="CM288" s="219"/>
      <c r="CN288" s="219"/>
      <c r="CO288" s="219"/>
      <c r="CP288" s="219"/>
      <c r="CQ288" s="219"/>
      <c r="CR288" s="219"/>
      <c r="CS288" s="219"/>
      <c r="CT288" s="219"/>
      <c r="CU288" s="219"/>
      <c r="CV288" s="219"/>
      <c r="CW288" s="219"/>
      <c r="CX288" s="219"/>
      <c r="CY288" s="219"/>
      <c r="CZ288" s="219"/>
      <c r="DA288" s="219"/>
      <c r="DB288" s="219"/>
      <c r="DC288" s="219"/>
      <c r="DD288" s="219"/>
      <c r="DE288" s="219"/>
      <c r="DF288" s="219"/>
      <c r="DG288" s="219"/>
      <c r="DH288" s="219"/>
      <c r="DI288" s="219"/>
      <c r="DJ288" s="219"/>
      <c r="DK288" s="219"/>
      <c r="DL288" s="219"/>
      <c r="DM288" s="219"/>
      <c r="DN288" s="219"/>
      <c r="DO288" s="219"/>
      <c r="DP288" s="219"/>
      <c r="DQ288" s="219"/>
      <c r="DR288" s="219"/>
      <c r="DS288" s="219"/>
      <c r="DT288" s="219"/>
      <c r="DU288" s="219"/>
      <c r="DV288" s="219"/>
      <c r="DW288" s="219"/>
      <c r="DX288" s="219"/>
      <c r="DY288" s="219"/>
      <c r="DZ288" s="219"/>
      <c r="EA288" s="219"/>
      <c r="EB288" s="219"/>
      <c r="EC288" s="219"/>
      <c r="ED288" s="219"/>
      <c r="EE288" s="219"/>
      <c r="EF288" s="219"/>
      <c r="EG288" s="219"/>
      <c r="EH288" s="219"/>
      <c r="EI288" s="219"/>
      <c r="EJ288" s="219"/>
      <c r="EK288" s="219"/>
      <c r="EL288" s="219"/>
      <c r="EM288" s="219"/>
      <c r="EN288" s="219"/>
      <c r="EO288" s="219"/>
      <c r="EP288" s="219"/>
      <c r="EQ288" s="219"/>
      <c r="ER288" s="219"/>
      <c r="ES288" s="219"/>
      <c r="ET288" s="219"/>
      <c r="EU288" s="219"/>
      <c r="EV288" s="219"/>
      <c r="EW288" s="219"/>
      <c r="EX288" s="219"/>
      <c r="EY288" s="219"/>
      <c r="EZ288" s="219"/>
      <c r="FA288" s="219"/>
      <c r="FB288" s="219"/>
      <c r="FC288" s="219"/>
      <c r="FD288" s="219"/>
      <c r="FE288" s="219"/>
      <c r="FF288" s="219"/>
      <c r="FG288" s="219"/>
      <c r="FH288" s="219"/>
      <c r="FI288" s="219"/>
      <c r="FJ288" s="219"/>
      <c r="FK288" s="219"/>
      <c r="FL288" s="219"/>
      <c r="FM288" s="219"/>
      <c r="FN288" s="219"/>
      <c r="FO288" s="219"/>
      <c r="FP288" s="219"/>
      <c r="FQ288" s="219"/>
      <c r="FR288" s="219"/>
      <c r="FS288" s="219"/>
      <c r="FT288" s="219"/>
      <c r="FU288" s="219"/>
      <c r="FV288" s="219"/>
      <c r="FW288" s="219"/>
      <c r="FX288" s="219"/>
      <c r="FY288" s="219"/>
      <c r="FZ288" s="219"/>
      <c r="GA288" s="219"/>
      <c r="GB288" s="219"/>
      <c r="GC288" s="219"/>
      <c r="GD288" s="219"/>
      <c r="GE288" s="219"/>
      <c r="GF288" s="219"/>
      <c r="GG288" s="219"/>
      <c r="GH288" s="219"/>
      <c r="GI288" s="219"/>
      <c r="GJ288" s="219"/>
      <c r="GK288" s="219"/>
      <c r="GL288" s="219"/>
      <c r="GM288" s="219"/>
      <c r="GN288" s="219"/>
      <c r="GO288" s="219"/>
      <c r="GP288" s="219"/>
      <c r="GQ288" s="219"/>
      <c r="GR288" s="219"/>
      <c r="GS288" s="219"/>
      <c r="GT288" s="219"/>
      <c r="GU288" s="219"/>
      <c r="GV288" s="219"/>
      <c r="GW288" s="219"/>
      <c r="GX288" s="219"/>
      <c r="GY288" s="219"/>
      <c r="GZ288" s="219"/>
      <c r="HA288" s="219"/>
      <c r="HB288" s="219"/>
      <c r="HC288" s="219"/>
      <c r="HD288" s="219"/>
      <c r="HE288" s="219"/>
      <c r="HF288" s="219"/>
      <c r="HG288" s="219"/>
      <c r="HH288" s="219"/>
      <c r="HI288" s="219"/>
      <c r="HJ288" s="219"/>
      <c r="HK288" s="219"/>
      <c r="HL288" s="219"/>
      <c r="HM288" s="219"/>
      <c r="HN288" s="219"/>
      <c r="HO288" s="219"/>
      <c r="HP288" s="219"/>
      <c r="HQ288" s="219"/>
      <c r="HR288" s="219"/>
      <c r="HS288" s="219"/>
      <c r="HT288" s="219"/>
      <c r="HU288" s="219"/>
      <c r="HV288" s="219"/>
      <c r="HW288" s="219"/>
      <c r="HX288" s="219"/>
      <c r="HY288" s="219"/>
      <c r="HZ288" s="219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  <c r="IR288" s="4"/>
      <c r="IS288" s="4"/>
      <c r="IT288" s="4"/>
      <c r="IU288" s="4"/>
      <c r="IV288" s="4"/>
      <c r="IW288" s="4"/>
      <c r="IX288" s="4"/>
      <c r="IY288" s="4"/>
      <c r="IZ288" s="4"/>
      <c r="JA288" s="4"/>
      <c r="JB288" s="4"/>
      <c r="JC288" s="4"/>
      <c r="JD288" s="4"/>
      <c r="JE288" s="4"/>
    </row>
    <row r="289" spans="1:265" s="78" customFormat="1">
      <c r="A289" s="76"/>
      <c r="B289" s="76"/>
      <c r="C289" s="76"/>
      <c r="D289" s="76"/>
      <c r="E289" s="76"/>
      <c r="F289" s="76"/>
      <c r="H289" s="79"/>
      <c r="I289" s="66"/>
      <c r="J289" s="80"/>
      <c r="K289" s="82"/>
      <c r="L289" s="82"/>
      <c r="M289" s="66"/>
      <c r="N289" s="82"/>
      <c r="O289" s="82"/>
      <c r="P289" s="104"/>
      <c r="Q289" s="104"/>
      <c r="R289" s="104"/>
      <c r="S289" s="82"/>
      <c r="T289" s="82"/>
      <c r="U289" s="82"/>
      <c r="V289" s="66"/>
      <c r="W289" s="82"/>
      <c r="X289" s="82"/>
      <c r="Y289" s="183"/>
      <c r="Z289" s="82"/>
      <c r="AA289" s="181"/>
      <c r="AB289" s="82"/>
      <c r="AC289" s="82"/>
      <c r="AD289" s="82"/>
      <c r="AE289" s="82"/>
      <c r="AF289" s="82"/>
      <c r="AG289" s="83"/>
      <c r="AH289" s="83"/>
      <c r="AI289" s="219"/>
      <c r="AJ289" s="219"/>
      <c r="AK289" s="219"/>
      <c r="AL289" s="66"/>
      <c r="AM289" s="219"/>
      <c r="AN289" s="219"/>
      <c r="AO289" s="219"/>
      <c r="AP289" s="219"/>
      <c r="AQ289" s="219"/>
      <c r="AR289" s="219"/>
      <c r="AS289" s="219"/>
      <c r="AT289" s="219"/>
      <c r="AU289" s="219"/>
      <c r="AV289" s="219"/>
      <c r="AW289" s="219"/>
      <c r="AX289" s="219"/>
      <c r="AY289" s="219"/>
      <c r="AZ289" s="219"/>
      <c r="BA289" s="219"/>
      <c r="BB289" s="21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19"/>
      <c r="CD289" s="219"/>
      <c r="CE289" s="219"/>
      <c r="CF289" s="219"/>
      <c r="CG289" s="219"/>
      <c r="CH289" s="219"/>
      <c r="CI289" s="219"/>
      <c r="CJ289" s="219"/>
      <c r="CK289" s="219"/>
      <c r="CL289" s="219"/>
      <c r="CM289" s="219"/>
      <c r="CN289" s="219"/>
      <c r="CO289" s="219"/>
      <c r="CP289" s="219"/>
      <c r="CQ289" s="219"/>
      <c r="CR289" s="219"/>
      <c r="CS289" s="219"/>
      <c r="CT289" s="219"/>
      <c r="CU289" s="219"/>
      <c r="CV289" s="219"/>
      <c r="CW289" s="219"/>
      <c r="CX289" s="219"/>
      <c r="CY289" s="219"/>
      <c r="CZ289" s="219"/>
      <c r="DA289" s="219"/>
      <c r="DB289" s="219"/>
      <c r="DC289" s="219"/>
      <c r="DD289" s="219"/>
      <c r="DE289" s="219"/>
      <c r="DF289" s="219"/>
      <c r="DG289" s="219"/>
      <c r="DH289" s="219"/>
      <c r="DI289" s="219"/>
      <c r="DJ289" s="219"/>
      <c r="DK289" s="219"/>
      <c r="DL289" s="219"/>
      <c r="DM289" s="219"/>
      <c r="DN289" s="219"/>
      <c r="DO289" s="219"/>
      <c r="DP289" s="219"/>
      <c r="DQ289" s="219"/>
      <c r="DR289" s="219"/>
      <c r="DS289" s="219"/>
      <c r="DT289" s="219"/>
      <c r="DU289" s="219"/>
      <c r="DV289" s="219"/>
      <c r="DW289" s="219"/>
      <c r="DX289" s="219"/>
      <c r="DY289" s="219"/>
      <c r="DZ289" s="219"/>
      <c r="EA289" s="219"/>
      <c r="EB289" s="219"/>
      <c r="EC289" s="219"/>
      <c r="ED289" s="219"/>
      <c r="EE289" s="219"/>
      <c r="EF289" s="219"/>
      <c r="EG289" s="219"/>
      <c r="EH289" s="219"/>
      <c r="EI289" s="219"/>
      <c r="EJ289" s="219"/>
      <c r="EK289" s="219"/>
      <c r="EL289" s="219"/>
      <c r="EM289" s="219"/>
      <c r="EN289" s="219"/>
      <c r="EO289" s="219"/>
      <c r="EP289" s="219"/>
      <c r="EQ289" s="219"/>
      <c r="ER289" s="219"/>
      <c r="ES289" s="219"/>
      <c r="ET289" s="219"/>
      <c r="EU289" s="219"/>
      <c r="EV289" s="219"/>
      <c r="EW289" s="219"/>
      <c r="EX289" s="219"/>
      <c r="EY289" s="219"/>
      <c r="EZ289" s="219"/>
      <c r="FA289" s="219"/>
      <c r="FB289" s="219"/>
      <c r="FC289" s="219"/>
      <c r="FD289" s="219"/>
      <c r="FE289" s="219"/>
      <c r="FF289" s="219"/>
      <c r="FG289" s="219"/>
      <c r="FH289" s="219"/>
      <c r="FI289" s="219"/>
      <c r="FJ289" s="219"/>
      <c r="FK289" s="219"/>
      <c r="FL289" s="219"/>
      <c r="FM289" s="219"/>
      <c r="FN289" s="219"/>
      <c r="FO289" s="219"/>
      <c r="FP289" s="219"/>
      <c r="FQ289" s="219"/>
      <c r="FR289" s="219"/>
      <c r="FS289" s="219"/>
      <c r="FT289" s="219"/>
      <c r="FU289" s="219"/>
      <c r="FV289" s="219"/>
      <c r="FW289" s="219"/>
      <c r="FX289" s="219"/>
      <c r="FY289" s="219"/>
      <c r="FZ289" s="219"/>
      <c r="GA289" s="219"/>
      <c r="GB289" s="219"/>
      <c r="GC289" s="219"/>
      <c r="GD289" s="219"/>
      <c r="GE289" s="219"/>
      <c r="GF289" s="219"/>
      <c r="GG289" s="219"/>
      <c r="GH289" s="219"/>
      <c r="GI289" s="219"/>
      <c r="GJ289" s="219"/>
      <c r="GK289" s="219"/>
      <c r="GL289" s="219"/>
      <c r="GM289" s="219"/>
      <c r="GN289" s="219"/>
      <c r="GO289" s="219"/>
      <c r="GP289" s="219"/>
      <c r="GQ289" s="219"/>
      <c r="GR289" s="219"/>
      <c r="GS289" s="219"/>
      <c r="GT289" s="219"/>
      <c r="GU289" s="219"/>
      <c r="GV289" s="219"/>
      <c r="GW289" s="219"/>
      <c r="GX289" s="219"/>
      <c r="GY289" s="219"/>
      <c r="GZ289" s="219"/>
      <c r="HA289" s="219"/>
      <c r="HB289" s="219"/>
      <c r="HC289" s="219"/>
      <c r="HD289" s="219"/>
      <c r="HE289" s="219"/>
      <c r="HF289" s="219"/>
      <c r="HG289" s="219"/>
      <c r="HH289" s="219"/>
      <c r="HI289" s="219"/>
      <c r="HJ289" s="219"/>
      <c r="HK289" s="219"/>
      <c r="HL289" s="219"/>
      <c r="HM289" s="219"/>
      <c r="HN289" s="219"/>
      <c r="HO289" s="219"/>
      <c r="HP289" s="219"/>
      <c r="HQ289" s="219"/>
      <c r="HR289" s="219"/>
      <c r="HS289" s="219"/>
      <c r="HT289" s="219"/>
      <c r="HU289" s="219"/>
      <c r="HV289" s="219"/>
      <c r="HW289" s="219"/>
      <c r="HX289" s="219"/>
      <c r="HY289" s="219"/>
      <c r="HZ289" s="219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  <c r="IR289" s="4"/>
      <c r="IS289" s="4"/>
      <c r="IT289" s="4"/>
      <c r="IU289" s="4"/>
      <c r="IV289" s="4"/>
      <c r="IW289" s="4"/>
      <c r="IX289" s="4"/>
      <c r="IY289" s="4"/>
      <c r="IZ289" s="4"/>
      <c r="JA289" s="4"/>
      <c r="JB289" s="4"/>
      <c r="JC289" s="4"/>
      <c r="JD289" s="4"/>
      <c r="JE289" s="4"/>
    </row>
    <row r="290" spans="1:265" s="78" customFormat="1">
      <c r="A290" s="76"/>
      <c r="B290" s="76"/>
      <c r="C290" s="76"/>
      <c r="D290" s="76"/>
      <c r="E290" s="76"/>
      <c r="F290" s="76"/>
      <c r="H290" s="79"/>
      <c r="I290" s="66"/>
      <c r="J290" s="80"/>
      <c r="K290" s="82"/>
      <c r="L290" s="82"/>
      <c r="M290" s="66"/>
      <c r="N290" s="82"/>
      <c r="O290" s="82"/>
      <c r="P290" s="104"/>
      <c r="Q290" s="104"/>
      <c r="R290" s="104"/>
      <c r="S290" s="82"/>
      <c r="T290" s="82"/>
      <c r="U290" s="82"/>
      <c r="V290" s="66"/>
      <c r="W290" s="82"/>
      <c r="X290" s="82"/>
      <c r="Y290" s="183"/>
      <c r="Z290" s="82"/>
      <c r="AA290" s="181"/>
      <c r="AB290" s="82"/>
      <c r="AC290" s="82"/>
      <c r="AD290" s="82"/>
      <c r="AE290" s="82"/>
      <c r="AF290" s="82"/>
      <c r="AG290" s="83"/>
      <c r="AH290" s="83"/>
      <c r="AI290" s="219"/>
      <c r="AJ290" s="219"/>
      <c r="AK290" s="219"/>
      <c r="AL290" s="66"/>
      <c r="AM290" s="219"/>
      <c r="AN290" s="219"/>
      <c r="AO290" s="219"/>
      <c r="AP290" s="219"/>
      <c r="AQ290" s="219"/>
      <c r="AR290" s="219"/>
      <c r="AS290" s="219"/>
      <c r="AT290" s="219"/>
      <c r="AU290" s="219"/>
      <c r="AV290" s="219"/>
      <c r="AW290" s="219"/>
      <c r="AX290" s="219"/>
      <c r="AY290" s="219"/>
      <c r="AZ290" s="219"/>
      <c r="BA290" s="219"/>
      <c r="BB290" s="21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19"/>
      <c r="CD290" s="219"/>
      <c r="CE290" s="219"/>
      <c r="CF290" s="219"/>
      <c r="CG290" s="219"/>
      <c r="CH290" s="219"/>
      <c r="CI290" s="219"/>
      <c r="CJ290" s="219"/>
      <c r="CK290" s="219"/>
      <c r="CL290" s="219"/>
      <c r="CM290" s="219"/>
      <c r="CN290" s="219"/>
      <c r="CO290" s="219"/>
      <c r="CP290" s="219"/>
      <c r="CQ290" s="219"/>
      <c r="CR290" s="219"/>
      <c r="CS290" s="219"/>
      <c r="CT290" s="219"/>
      <c r="CU290" s="219"/>
      <c r="CV290" s="219"/>
      <c r="CW290" s="219"/>
      <c r="CX290" s="219"/>
      <c r="CY290" s="219"/>
      <c r="CZ290" s="219"/>
      <c r="DA290" s="219"/>
      <c r="DB290" s="219"/>
      <c r="DC290" s="219"/>
      <c r="DD290" s="219"/>
      <c r="DE290" s="219"/>
      <c r="DF290" s="219"/>
      <c r="DG290" s="219"/>
      <c r="DH290" s="219"/>
      <c r="DI290" s="219"/>
      <c r="DJ290" s="219"/>
      <c r="DK290" s="219"/>
      <c r="DL290" s="219"/>
      <c r="DM290" s="219"/>
      <c r="DN290" s="219"/>
      <c r="DO290" s="219"/>
      <c r="DP290" s="219"/>
      <c r="DQ290" s="219"/>
      <c r="DR290" s="219"/>
      <c r="DS290" s="219"/>
      <c r="DT290" s="219"/>
      <c r="DU290" s="219"/>
      <c r="DV290" s="219"/>
      <c r="DW290" s="219"/>
      <c r="DX290" s="219"/>
      <c r="DY290" s="219"/>
      <c r="DZ290" s="219"/>
      <c r="EA290" s="219"/>
      <c r="EB290" s="219"/>
      <c r="EC290" s="219"/>
      <c r="ED290" s="219"/>
      <c r="EE290" s="219"/>
      <c r="EF290" s="219"/>
      <c r="EG290" s="219"/>
      <c r="EH290" s="219"/>
      <c r="EI290" s="219"/>
      <c r="EJ290" s="219"/>
      <c r="EK290" s="219"/>
      <c r="EL290" s="219"/>
      <c r="EM290" s="219"/>
      <c r="EN290" s="219"/>
      <c r="EO290" s="219"/>
      <c r="EP290" s="219"/>
      <c r="EQ290" s="219"/>
      <c r="ER290" s="219"/>
      <c r="ES290" s="219"/>
      <c r="ET290" s="219"/>
      <c r="EU290" s="219"/>
      <c r="EV290" s="219"/>
      <c r="EW290" s="219"/>
      <c r="EX290" s="219"/>
      <c r="EY290" s="219"/>
      <c r="EZ290" s="219"/>
      <c r="FA290" s="219"/>
      <c r="FB290" s="219"/>
      <c r="FC290" s="219"/>
      <c r="FD290" s="219"/>
      <c r="FE290" s="219"/>
      <c r="FF290" s="219"/>
      <c r="FG290" s="219"/>
      <c r="FH290" s="219"/>
      <c r="FI290" s="219"/>
      <c r="FJ290" s="219"/>
      <c r="FK290" s="219"/>
      <c r="FL290" s="219"/>
      <c r="FM290" s="219"/>
      <c r="FN290" s="219"/>
      <c r="FO290" s="219"/>
      <c r="FP290" s="219"/>
      <c r="FQ290" s="219"/>
      <c r="FR290" s="219"/>
      <c r="FS290" s="219"/>
      <c r="FT290" s="219"/>
      <c r="FU290" s="219"/>
      <c r="FV290" s="219"/>
      <c r="FW290" s="219"/>
      <c r="FX290" s="219"/>
      <c r="FY290" s="219"/>
      <c r="FZ290" s="219"/>
      <c r="GA290" s="219"/>
      <c r="GB290" s="219"/>
      <c r="GC290" s="219"/>
      <c r="GD290" s="219"/>
      <c r="GE290" s="219"/>
      <c r="GF290" s="219"/>
      <c r="GG290" s="219"/>
      <c r="GH290" s="219"/>
      <c r="GI290" s="219"/>
      <c r="GJ290" s="219"/>
      <c r="GK290" s="219"/>
      <c r="GL290" s="219"/>
      <c r="GM290" s="219"/>
      <c r="GN290" s="219"/>
      <c r="GO290" s="219"/>
      <c r="GP290" s="219"/>
      <c r="GQ290" s="219"/>
      <c r="GR290" s="219"/>
      <c r="GS290" s="219"/>
      <c r="GT290" s="219"/>
      <c r="GU290" s="219"/>
      <c r="GV290" s="219"/>
      <c r="GW290" s="219"/>
      <c r="GX290" s="219"/>
      <c r="GY290" s="219"/>
      <c r="GZ290" s="219"/>
      <c r="HA290" s="219"/>
      <c r="HB290" s="219"/>
      <c r="HC290" s="219"/>
      <c r="HD290" s="219"/>
      <c r="HE290" s="219"/>
      <c r="HF290" s="219"/>
      <c r="HG290" s="219"/>
      <c r="HH290" s="219"/>
      <c r="HI290" s="219"/>
      <c r="HJ290" s="219"/>
      <c r="HK290" s="219"/>
      <c r="HL290" s="219"/>
      <c r="HM290" s="219"/>
      <c r="HN290" s="219"/>
      <c r="HO290" s="219"/>
      <c r="HP290" s="219"/>
      <c r="HQ290" s="219"/>
      <c r="HR290" s="219"/>
      <c r="HS290" s="219"/>
      <c r="HT290" s="219"/>
      <c r="HU290" s="219"/>
      <c r="HV290" s="219"/>
      <c r="HW290" s="219"/>
      <c r="HX290" s="219"/>
      <c r="HY290" s="219"/>
      <c r="HZ290" s="219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  <c r="IU290" s="4"/>
      <c r="IV290" s="4"/>
      <c r="IW290" s="4"/>
      <c r="IX290" s="4"/>
      <c r="IY290" s="4"/>
      <c r="IZ290" s="4"/>
      <c r="JA290" s="4"/>
      <c r="JB290" s="4"/>
      <c r="JC290" s="4"/>
      <c r="JD290" s="4"/>
      <c r="JE290" s="4"/>
    </row>
    <row r="291" spans="1:265" s="78" customFormat="1">
      <c r="A291" s="76"/>
      <c r="B291" s="76"/>
      <c r="C291" s="76"/>
      <c r="D291" s="76"/>
      <c r="E291" s="76"/>
      <c r="F291" s="76"/>
      <c r="H291" s="79"/>
      <c r="I291" s="66"/>
      <c r="J291" s="80"/>
      <c r="K291" s="82"/>
      <c r="L291" s="82"/>
      <c r="M291" s="66"/>
      <c r="N291" s="82"/>
      <c r="O291" s="82"/>
      <c r="P291" s="104"/>
      <c r="Q291" s="104"/>
      <c r="R291" s="104"/>
      <c r="S291" s="82"/>
      <c r="T291" s="82"/>
      <c r="U291" s="82"/>
      <c r="V291" s="66"/>
      <c r="W291" s="82"/>
      <c r="X291" s="82"/>
      <c r="Y291" s="183"/>
      <c r="Z291" s="82"/>
      <c r="AA291" s="181"/>
      <c r="AB291" s="82"/>
      <c r="AC291" s="82"/>
      <c r="AD291" s="82"/>
      <c r="AE291" s="82"/>
      <c r="AF291" s="82"/>
      <c r="AG291" s="83"/>
      <c r="AH291" s="83"/>
      <c r="AI291" s="219"/>
      <c r="AJ291" s="219"/>
      <c r="AK291" s="219"/>
      <c r="AL291" s="66"/>
      <c r="AM291" s="219"/>
      <c r="AN291" s="219"/>
      <c r="AO291" s="219"/>
      <c r="AP291" s="219"/>
      <c r="AQ291" s="219"/>
      <c r="AR291" s="219"/>
      <c r="AS291" s="219"/>
      <c r="AT291" s="219"/>
      <c r="AU291" s="219"/>
      <c r="AV291" s="219"/>
      <c r="AW291" s="219"/>
      <c r="AX291" s="219"/>
      <c r="AY291" s="219"/>
      <c r="AZ291" s="219"/>
      <c r="BA291" s="219"/>
      <c r="BB291" s="21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19"/>
      <c r="CD291" s="219"/>
      <c r="CE291" s="219"/>
      <c r="CF291" s="219"/>
      <c r="CG291" s="219"/>
      <c r="CH291" s="219"/>
      <c r="CI291" s="219"/>
      <c r="CJ291" s="219"/>
      <c r="CK291" s="219"/>
      <c r="CL291" s="219"/>
      <c r="CM291" s="219"/>
      <c r="CN291" s="219"/>
      <c r="CO291" s="219"/>
      <c r="CP291" s="219"/>
      <c r="CQ291" s="219"/>
      <c r="CR291" s="219"/>
      <c r="CS291" s="219"/>
      <c r="CT291" s="219"/>
      <c r="CU291" s="219"/>
      <c r="CV291" s="219"/>
      <c r="CW291" s="219"/>
      <c r="CX291" s="219"/>
      <c r="CY291" s="219"/>
      <c r="CZ291" s="219"/>
      <c r="DA291" s="219"/>
      <c r="DB291" s="219"/>
      <c r="DC291" s="219"/>
      <c r="DD291" s="219"/>
      <c r="DE291" s="219"/>
      <c r="DF291" s="219"/>
      <c r="DG291" s="219"/>
      <c r="DH291" s="219"/>
      <c r="DI291" s="219"/>
      <c r="DJ291" s="219"/>
      <c r="DK291" s="219"/>
      <c r="DL291" s="219"/>
      <c r="DM291" s="219"/>
      <c r="DN291" s="219"/>
      <c r="DO291" s="219"/>
      <c r="DP291" s="219"/>
      <c r="DQ291" s="219"/>
      <c r="DR291" s="219"/>
      <c r="DS291" s="219"/>
      <c r="DT291" s="219"/>
      <c r="DU291" s="219"/>
      <c r="DV291" s="219"/>
      <c r="DW291" s="219"/>
      <c r="DX291" s="219"/>
      <c r="DY291" s="219"/>
      <c r="DZ291" s="219"/>
      <c r="EA291" s="219"/>
      <c r="EB291" s="219"/>
      <c r="EC291" s="219"/>
      <c r="ED291" s="219"/>
      <c r="EE291" s="219"/>
      <c r="EF291" s="219"/>
      <c r="EG291" s="219"/>
      <c r="EH291" s="219"/>
      <c r="EI291" s="219"/>
      <c r="EJ291" s="219"/>
      <c r="EK291" s="219"/>
      <c r="EL291" s="219"/>
      <c r="EM291" s="219"/>
      <c r="EN291" s="219"/>
      <c r="EO291" s="219"/>
      <c r="EP291" s="219"/>
      <c r="EQ291" s="219"/>
      <c r="ER291" s="219"/>
      <c r="ES291" s="219"/>
      <c r="ET291" s="219"/>
      <c r="EU291" s="219"/>
      <c r="EV291" s="219"/>
      <c r="EW291" s="219"/>
      <c r="EX291" s="219"/>
      <c r="EY291" s="219"/>
      <c r="EZ291" s="219"/>
      <c r="FA291" s="219"/>
      <c r="FB291" s="219"/>
      <c r="FC291" s="219"/>
      <c r="FD291" s="219"/>
      <c r="FE291" s="219"/>
      <c r="FF291" s="219"/>
      <c r="FG291" s="219"/>
      <c r="FH291" s="219"/>
      <c r="FI291" s="219"/>
      <c r="FJ291" s="219"/>
      <c r="FK291" s="219"/>
      <c r="FL291" s="219"/>
      <c r="FM291" s="219"/>
      <c r="FN291" s="219"/>
      <c r="FO291" s="219"/>
      <c r="FP291" s="219"/>
      <c r="FQ291" s="219"/>
      <c r="FR291" s="219"/>
      <c r="FS291" s="219"/>
      <c r="FT291" s="219"/>
      <c r="FU291" s="219"/>
      <c r="FV291" s="219"/>
      <c r="FW291" s="219"/>
      <c r="FX291" s="219"/>
      <c r="FY291" s="219"/>
      <c r="FZ291" s="219"/>
      <c r="GA291" s="219"/>
      <c r="GB291" s="219"/>
      <c r="GC291" s="219"/>
      <c r="GD291" s="219"/>
      <c r="GE291" s="219"/>
      <c r="GF291" s="219"/>
      <c r="GG291" s="219"/>
      <c r="GH291" s="219"/>
      <c r="GI291" s="219"/>
      <c r="GJ291" s="219"/>
      <c r="GK291" s="219"/>
      <c r="GL291" s="219"/>
      <c r="GM291" s="219"/>
      <c r="GN291" s="219"/>
      <c r="GO291" s="219"/>
      <c r="GP291" s="219"/>
      <c r="GQ291" s="219"/>
      <c r="GR291" s="219"/>
      <c r="GS291" s="219"/>
      <c r="GT291" s="219"/>
      <c r="GU291" s="219"/>
      <c r="GV291" s="219"/>
      <c r="GW291" s="219"/>
      <c r="GX291" s="219"/>
      <c r="GY291" s="219"/>
      <c r="GZ291" s="219"/>
      <c r="HA291" s="219"/>
      <c r="HB291" s="219"/>
      <c r="HC291" s="219"/>
      <c r="HD291" s="219"/>
      <c r="HE291" s="219"/>
      <c r="HF291" s="219"/>
      <c r="HG291" s="219"/>
      <c r="HH291" s="219"/>
      <c r="HI291" s="219"/>
      <c r="HJ291" s="219"/>
      <c r="HK291" s="219"/>
      <c r="HL291" s="219"/>
      <c r="HM291" s="219"/>
      <c r="HN291" s="219"/>
      <c r="HO291" s="219"/>
      <c r="HP291" s="219"/>
      <c r="HQ291" s="219"/>
      <c r="HR291" s="219"/>
      <c r="HS291" s="219"/>
      <c r="HT291" s="219"/>
      <c r="HU291" s="219"/>
      <c r="HV291" s="219"/>
      <c r="HW291" s="219"/>
      <c r="HX291" s="219"/>
      <c r="HY291" s="219"/>
      <c r="HZ291" s="219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  <c r="IR291" s="4"/>
      <c r="IS291" s="4"/>
      <c r="IT291" s="4"/>
      <c r="IU291" s="4"/>
      <c r="IV291" s="4"/>
      <c r="IW291" s="4"/>
      <c r="IX291" s="4"/>
      <c r="IY291" s="4"/>
      <c r="IZ291" s="4"/>
      <c r="JA291" s="4"/>
      <c r="JB291" s="4"/>
      <c r="JC291" s="4"/>
      <c r="JD291" s="4"/>
      <c r="JE291" s="4"/>
    </row>
    <row r="292" spans="1:265" s="78" customFormat="1">
      <c r="A292" s="76"/>
      <c r="B292" s="76"/>
      <c r="C292" s="76"/>
      <c r="D292" s="76"/>
      <c r="E292" s="76"/>
      <c r="F292" s="76"/>
      <c r="H292" s="79"/>
      <c r="I292" s="66"/>
      <c r="J292" s="80"/>
      <c r="K292" s="82"/>
      <c r="L292" s="82"/>
      <c r="M292" s="66"/>
      <c r="N292" s="82"/>
      <c r="O292" s="82"/>
      <c r="P292" s="104"/>
      <c r="Q292" s="104"/>
      <c r="R292" s="104"/>
      <c r="S292" s="82"/>
      <c r="T292" s="82"/>
      <c r="U292" s="82"/>
      <c r="V292" s="66"/>
      <c r="W292" s="82"/>
      <c r="X292" s="82"/>
      <c r="Y292" s="183"/>
      <c r="Z292" s="82"/>
      <c r="AA292" s="181"/>
      <c r="AB292" s="82"/>
      <c r="AC292" s="82"/>
      <c r="AD292" s="82"/>
      <c r="AE292" s="82"/>
      <c r="AF292" s="82"/>
      <c r="AG292" s="83"/>
      <c r="AH292" s="83"/>
      <c r="AI292" s="219"/>
      <c r="AJ292" s="219"/>
      <c r="AK292" s="219"/>
      <c r="AL292" s="66"/>
      <c r="AM292" s="219"/>
      <c r="AN292" s="219"/>
      <c r="AO292" s="219"/>
      <c r="AP292" s="219"/>
      <c r="AQ292" s="219"/>
      <c r="AR292" s="219"/>
      <c r="AS292" s="219"/>
      <c r="AT292" s="219"/>
      <c r="AU292" s="219"/>
      <c r="AV292" s="219"/>
      <c r="AW292" s="219"/>
      <c r="AX292" s="219"/>
      <c r="AY292" s="219"/>
      <c r="AZ292" s="219"/>
      <c r="BA292" s="219"/>
      <c r="BB292" s="21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19"/>
      <c r="CD292" s="219"/>
      <c r="CE292" s="219"/>
      <c r="CF292" s="219"/>
      <c r="CG292" s="219"/>
      <c r="CH292" s="219"/>
      <c r="CI292" s="219"/>
      <c r="CJ292" s="219"/>
      <c r="CK292" s="219"/>
      <c r="CL292" s="219"/>
      <c r="CM292" s="219"/>
      <c r="CN292" s="219"/>
      <c r="CO292" s="219"/>
      <c r="CP292" s="219"/>
      <c r="CQ292" s="219"/>
      <c r="CR292" s="219"/>
      <c r="CS292" s="219"/>
      <c r="CT292" s="219"/>
      <c r="CU292" s="219"/>
      <c r="CV292" s="219"/>
      <c r="CW292" s="219"/>
      <c r="CX292" s="219"/>
      <c r="CY292" s="219"/>
      <c r="CZ292" s="219"/>
      <c r="DA292" s="219"/>
      <c r="DB292" s="219"/>
      <c r="DC292" s="219"/>
      <c r="DD292" s="219"/>
      <c r="DE292" s="219"/>
      <c r="DF292" s="219"/>
      <c r="DG292" s="219"/>
      <c r="DH292" s="219"/>
      <c r="DI292" s="219"/>
      <c r="DJ292" s="219"/>
      <c r="DK292" s="219"/>
      <c r="DL292" s="219"/>
      <c r="DM292" s="219"/>
      <c r="DN292" s="219"/>
      <c r="DO292" s="219"/>
      <c r="DP292" s="219"/>
      <c r="DQ292" s="219"/>
      <c r="DR292" s="219"/>
      <c r="DS292" s="219"/>
      <c r="DT292" s="219"/>
      <c r="DU292" s="219"/>
      <c r="DV292" s="219"/>
      <c r="DW292" s="219"/>
      <c r="DX292" s="219"/>
      <c r="DY292" s="219"/>
      <c r="DZ292" s="219"/>
      <c r="EA292" s="219"/>
      <c r="EB292" s="219"/>
      <c r="EC292" s="219"/>
      <c r="ED292" s="219"/>
      <c r="EE292" s="219"/>
      <c r="EF292" s="219"/>
      <c r="EG292" s="219"/>
      <c r="EH292" s="219"/>
      <c r="EI292" s="219"/>
      <c r="EJ292" s="219"/>
      <c r="EK292" s="219"/>
      <c r="EL292" s="219"/>
      <c r="EM292" s="219"/>
      <c r="EN292" s="219"/>
      <c r="EO292" s="219"/>
      <c r="EP292" s="219"/>
      <c r="EQ292" s="219"/>
      <c r="ER292" s="219"/>
      <c r="ES292" s="219"/>
      <c r="ET292" s="219"/>
      <c r="EU292" s="219"/>
      <c r="EV292" s="219"/>
      <c r="EW292" s="219"/>
      <c r="EX292" s="219"/>
      <c r="EY292" s="219"/>
      <c r="EZ292" s="219"/>
      <c r="FA292" s="219"/>
      <c r="FB292" s="219"/>
      <c r="FC292" s="219"/>
      <c r="FD292" s="219"/>
      <c r="FE292" s="219"/>
      <c r="FF292" s="219"/>
      <c r="FG292" s="219"/>
      <c r="FH292" s="219"/>
      <c r="FI292" s="219"/>
      <c r="FJ292" s="219"/>
      <c r="FK292" s="219"/>
      <c r="FL292" s="219"/>
      <c r="FM292" s="219"/>
      <c r="FN292" s="219"/>
      <c r="FO292" s="219"/>
      <c r="FP292" s="219"/>
      <c r="FQ292" s="219"/>
      <c r="FR292" s="219"/>
      <c r="FS292" s="219"/>
      <c r="FT292" s="219"/>
      <c r="FU292" s="219"/>
      <c r="FV292" s="219"/>
      <c r="FW292" s="219"/>
      <c r="FX292" s="219"/>
      <c r="FY292" s="219"/>
      <c r="FZ292" s="219"/>
      <c r="GA292" s="219"/>
      <c r="GB292" s="219"/>
      <c r="GC292" s="219"/>
      <c r="GD292" s="219"/>
      <c r="GE292" s="219"/>
      <c r="GF292" s="219"/>
      <c r="GG292" s="219"/>
      <c r="GH292" s="219"/>
      <c r="GI292" s="219"/>
      <c r="GJ292" s="219"/>
      <c r="GK292" s="219"/>
      <c r="GL292" s="219"/>
      <c r="GM292" s="219"/>
      <c r="GN292" s="219"/>
      <c r="GO292" s="219"/>
      <c r="GP292" s="219"/>
      <c r="GQ292" s="219"/>
      <c r="GR292" s="219"/>
      <c r="GS292" s="219"/>
      <c r="GT292" s="219"/>
      <c r="GU292" s="219"/>
      <c r="GV292" s="219"/>
      <c r="GW292" s="219"/>
      <c r="GX292" s="219"/>
      <c r="GY292" s="219"/>
      <c r="GZ292" s="219"/>
      <c r="HA292" s="219"/>
      <c r="HB292" s="219"/>
      <c r="HC292" s="219"/>
      <c r="HD292" s="219"/>
      <c r="HE292" s="219"/>
      <c r="HF292" s="219"/>
      <c r="HG292" s="219"/>
      <c r="HH292" s="219"/>
      <c r="HI292" s="219"/>
      <c r="HJ292" s="219"/>
      <c r="HK292" s="219"/>
      <c r="HL292" s="219"/>
      <c r="HM292" s="219"/>
      <c r="HN292" s="219"/>
      <c r="HO292" s="219"/>
      <c r="HP292" s="219"/>
      <c r="HQ292" s="219"/>
      <c r="HR292" s="219"/>
      <c r="HS292" s="219"/>
      <c r="HT292" s="219"/>
      <c r="HU292" s="219"/>
      <c r="HV292" s="219"/>
      <c r="HW292" s="219"/>
      <c r="HX292" s="219"/>
      <c r="HY292" s="219"/>
      <c r="HZ292" s="219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  <c r="IR292" s="4"/>
      <c r="IS292" s="4"/>
      <c r="IT292" s="4"/>
      <c r="IU292" s="4"/>
      <c r="IV292" s="4"/>
      <c r="IW292" s="4"/>
      <c r="IX292" s="4"/>
      <c r="IY292" s="4"/>
      <c r="IZ292" s="4"/>
      <c r="JA292" s="4"/>
      <c r="JB292" s="4"/>
      <c r="JC292" s="4"/>
      <c r="JD292" s="4"/>
      <c r="JE292" s="4"/>
    </row>
    <row r="293" spans="1:265" s="78" customFormat="1">
      <c r="A293" s="76"/>
      <c r="B293" s="76"/>
      <c r="C293" s="76"/>
      <c r="D293" s="76"/>
      <c r="E293" s="76"/>
      <c r="F293" s="76"/>
      <c r="H293" s="79"/>
      <c r="I293" s="66"/>
      <c r="J293" s="80"/>
      <c r="K293" s="82"/>
      <c r="L293" s="82"/>
      <c r="M293" s="66"/>
      <c r="N293" s="82"/>
      <c r="O293" s="82"/>
      <c r="P293" s="104"/>
      <c r="Q293" s="104"/>
      <c r="R293" s="104"/>
      <c r="S293" s="82"/>
      <c r="T293" s="82"/>
      <c r="U293" s="82"/>
      <c r="V293" s="66"/>
      <c r="W293" s="82"/>
      <c r="X293" s="82"/>
      <c r="Y293" s="183"/>
      <c r="Z293" s="82"/>
      <c r="AA293" s="181"/>
      <c r="AB293" s="82"/>
      <c r="AC293" s="82"/>
      <c r="AD293" s="82"/>
      <c r="AE293" s="82"/>
      <c r="AF293" s="82"/>
      <c r="AG293" s="83"/>
      <c r="AH293" s="83"/>
      <c r="AI293" s="219"/>
      <c r="AJ293" s="219"/>
      <c r="AK293" s="219"/>
      <c r="AL293" s="66"/>
      <c r="AM293" s="219"/>
      <c r="AN293" s="219"/>
      <c r="AO293" s="219"/>
      <c r="AP293" s="219"/>
      <c r="AQ293" s="219"/>
      <c r="AR293" s="219"/>
      <c r="AS293" s="219"/>
      <c r="AT293" s="219"/>
      <c r="AU293" s="219"/>
      <c r="AV293" s="219"/>
      <c r="AW293" s="219"/>
      <c r="AX293" s="219"/>
      <c r="AY293" s="219"/>
      <c r="AZ293" s="219"/>
      <c r="BA293" s="219"/>
      <c r="BB293" s="21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19"/>
      <c r="CD293" s="219"/>
      <c r="CE293" s="219"/>
      <c r="CF293" s="219"/>
      <c r="CG293" s="219"/>
      <c r="CH293" s="219"/>
      <c r="CI293" s="219"/>
      <c r="CJ293" s="219"/>
      <c r="CK293" s="219"/>
      <c r="CL293" s="219"/>
      <c r="CM293" s="219"/>
      <c r="CN293" s="219"/>
      <c r="CO293" s="219"/>
      <c r="CP293" s="219"/>
      <c r="CQ293" s="219"/>
      <c r="CR293" s="219"/>
      <c r="CS293" s="219"/>
      <c r="CT293" s="219"/>
      <c r="CU293" s="219"/>
      <c r="CV293" s="219"/>
      <c r="CW293" s="219"/>
      <c r="CX293" s="219"/>
      <c r="CY293" s="219"/>
      <c r="CZ293" s="219"/>
      <c r="DA293" s="219"/>
      <c r="DB293" s="219"/>
      <c r="DC293" s="219"/>
      <c r="DD293" s="219"/>
      <c r="DE293" s="219"/>
      <c r="DF293" s="219"/>
      <c r="DG293" s="219"/>
      <c r="DH293" s="219"/>
      <c r="DI293" s="219"/>
      <c r="DJ293" s="219"/>
      <c r="DK293" s="219"/>
      <c r="DL293" s="219"/>
      <c r="DM293" s="219"/>
      <c r="DN293" s="219"/>
      <c r="DO293" s="219"/>
      <c r="DP293" s="219"/>
      <c r="DQ293" s="219"/>
      <c r="DR293" s="219"/>
      <c r="DS293" s="219"/>
      <c r="DT293" s="219"/>
      <c r="DU293" s="219"/>
      <c r="DV293" s="219"/>
      <c r="DW293" s="219"/>
      <c r="DX293" s="219"/>
      <c r="DY293" s="219"/>
      <c r="DZ293" s="219"/>
      <c r="EA293" s="219"/>
      <c r="EB293" s="219"/>
      <c r="EC293" s="219"/>
      <c r="ED293" s="219"/>
      <c r="EE293" s="219"/>
      <c r="EF293" s="219"/>
      <c r="EG293" s="219"/>
      <c r="EH293" s="219"/>
      <c r="EI293" s="219"/>
      <c r="EJ293" s="219"/>
      <c r="EK293" s="219"/>
      <c r="EL293" s="219"/>
      <c r="EM293" s="219"/>
      <c r="EN293" s="219"/>
      <c r="EO293" s="219"/>
      <c r="EP293" s="219"/>
      <c r="EQ293" s="219"/>
      <c r="ER293" s="219"/>
      <c r="ES293" s="219"/>
      <c r="ET293" s="219"/>
      <c r="EU293" s="219"/>
      <c r="EV293" s="219"/>
      <c r="EW293" s="219"/>
      <c r="EX293" s="219"/>
      <c r="EY293" s="219"/>
      <c r="EZ293" s="219"/>
      <c r="FA293" s="219"/>
      <c r="FB293" s="219"/>
      <c r="FC293" s="219"/>
      <c r="FD293" s="219"/>
      <c r="FE293" s="219"/>
      <c r="FF293" s="219"/>
      <c r="FG293" s="219"/>
      <c r="FH293" s="219"/>
      <c r="FI293" s="219"/>
      <c r="FJ293" s="219"/>
      <c r="FK293" s="219"/>
      <c r="FL293" s="219"/>
      <c r="FM293" s="219"/>
      <c r="FN293" s="219"/>
      <c r="FO293" s="219"/>
      <c r="FP293" s="219"/>
      <c r="FQ293" s="219"/>
      <c r="FR293" s="219"/>
      <c r="FS293" s="219"/>
      <c r="FT293" s="219"/>
      <c r="FU293" s="219"/>
      <c r="FV293" s="219"/>
      <c r="FW293" s="219"/>
      <c r="FX293" s="219"/>
      <c r="FY293" s="219"/>
      <c r="FZ293" s="219"/>
      <c r="GA293" s="219"/>
      <c r="GB293" s="219"/>
      <c r="GC293" s="219"/>
      <c r="GD293" s="219"/>
      <c r="GE293" s="219"/>
      <c r="GF293" s="219"/>
      <c r="GG293" s="219"/>
      <c r="GH293" s="219"/>
      <c r="GI293" s="219"/>
      <c r="GJ293" s="219"/>
      <c r="GK293" s="219"/>
      <c r="GL293" s="219"/>
      <c r="GM293" s="219"/>
      <c r="GN293" s="219"/>
      <c r="GO293" s="219"/>
      <c r="GP293" s="219"/>
      <c r="GQ293" s="219"/>
      <c r="GR293" s="219"/>
      <c r="GS293" s="219"/>
      <c r="GT293" s="219"/>
      <c r="GU293" s="219"/>
      <c r="GV293" s="219"/>
      <c r="GW293" s="219"/>
      <c r="GX293" s="219"/>
      <c r="GY293" s="219"/>
      <c r="GZ293" s="219"/>
      <c r="HA293" s="219"/>
      <c r="HB293" s="219"/>
      <c r="HC293" s="219"/>
      <c r="HD293" s="219"/>
      <c r="HE293" s="219"/>
      <c r="HF293" s="219"/>
      <c r="HG293" s="219"/>
      <c r="HH293" s="219"/>
      <c r="HI293" s="219"/>
      <c r="HJ293" s="219"/>
      <c r="HK293" s="219"/>
      <c r="HL293" s="219"/>
      <c r="HM293" s="219"/>
      <c r="HN293" s="219"/>
      <c r="HO293" s="219"/>
      <c r="HP293" s="219"/>
      <c r="HQ293" s="219"/>
      <c r="HR293" s="219"/>
      <c r="HS293" s="219"/>
      <c r="HT293" s="219"/>
      <c r="HU293" s="219"/>
      <c r="HV293" s="219"/>
      <c r="HW293" s="219"/>
      <c r="HX293" s="219"/>
      <c r="HY293" s="219"/>
      <c r="HZ293" s="219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  <c r="IR293" s="4"/>
      <c r="IS293" s="4"/>
      <c r="IT293" s="4"/>
      <c r="IU293" s="4"/>
      <c r="IV293" s="4"/>
      <c r="IW293" s="4"/>
      <c r="IX293" s="4"/>
      <c r="IY293" s="4"/>
      <c r="IZ293" s="4"/>
      <c r="JA293" s="4"/>
      <c r="JB293" s="4"/>
      <c r="JC293" s="4"/>
      <c r="JD293" s="4"/>
      <c r="JE293" s="4"/>
    </row>
    <row r="294" spans="1:265" s="78" customFormat="1">
      <c r="A294" s="76"/>
      <c r="B294" s="76"/>
      <c r="C294" s="76"/>
      <c r="D294" s="76"/>
      <c r="E294" s="76"/>
      <c r="F294" s="76"/>
      <c r="H294" s="79"/>
      <c r="I294" s="66"/>
      <c r="J294" s="80"/>
      <c r="K294" s="82"/>
      <c r="L294" s="82"/>
      <c r="M294" s="66"/>
      <c r="N294" s="82"/>
      <c r="O294" s="82"/>
      <c r="P294" s="104"/>
      <c r="Q294" s="104"/>
      <c r="R294" s="104"/>
      <c r="S294" s="82"/>
      <c r="T294" s="82"/>
      <c r="U294" s="82"/>
      <c r="V294" s="66"/>
      <c r="W294" s="82"/>
      <c r="X294" s="82"/>
      <c r="Y294" s="183"/>
      <c r="Z294" s="82"/>
      <c r="AA294" s="181"/>
      <c r="AB294" s="82"/>
      <c r="AC294" s="82"/>
      <c r="AD294" s="82"/>
      <c r="AE294" s="82"/>
      <c r="AF294" s="82"/>
      <c r="AG294" s="83"/>
      <c r="AH294" s="83"/>
      <c r="AI294" s="219"/>
      <c r="AJ294" s="219"/>
      <c r="AK294" s="219"/>
      <c r="AL294" s="66"/>
      <c r="AM294" s="219"/>
      <c r="AN294" s="219"/>
      <c r="AO294" s="219"/>
      <c r="AP294" s="219"/>
      <c r="AQ294" s="219"/>
      <c r="AR294" s="219"/>
      <c r="AS294" s="219"/>
      <c r="AT294" s="219"/>
      <c r="AU294" s="219"/>
      <c r="AV294" s="219"/>
      <c r="AW294" s="219"/>
      <c r="AX294" s="219"/>
      <c r="AY294" s="219"/>
      <c r="AZ294" s="219"/>
      <c r="BA294" s="219"/>
      <c r="BB294" s="21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19"/>
      <c r="CD294" s="219"/>
      <c r="CE294" s="219"/>
      <c r="CF294" s="219"/>
      <c r="CG294" s="219"/>
      <c r="CH294" s="219"/>
      <c r="CI294" s="219"/>
      <c r="CJ294" s="219"/>
      <c r="CK294" s="219"/>
      <c r="CL294" s="219"/>
      <c r="CM294" s="219"/>
      <c r="CN294" s="219"/>
      <c r="CO294" s="219"/>
      <c r="CP294" s="219"/>
      <c r="CQ294" s="219"/>
      <c r="CR294" s="219"/>
      <c r="CS294" s="219"/>
      <c r="CT294" s="219"/>
      <c r="CU294" s="219"/>
      <c r="CV294" s="219"/>
      <c r="CW294" s="219"/>
      <c r="CX294" s="219"/>
      <c r="CY294" s="219"/>
      <c r="CZ294" s="219"/>
      <c r="DA294" s="219"/>
      <c r="DB294" s="219"/>
      <c r="DC294" s="219"/>
      <c r="DD294" s="219"/>
      <c r="DE294" s="219"/>
      <c r="DF294" s="219"/>
      <c r="DG294" s="219"/>
      <c r="DH294" s="219"/>
      <c r="DI294" s="219"/>
      <c r="DJ294" s="219"/>
      <c r="DK294" s="219"/>
      <c r="DL294" s="219"/>
      <c r="DM294" s="219"/>
      <c r="DN294" s="219"/>
      <c r="DO294" s="219"/>
      <c r="DP294" s="219"/>
      <c r="DQ294" s="219"/>
      <c r="DR294" s="219"/>
      <c r="DS294" s="219"/>
      <c r="DT294" s="219"/>
      <c r="DU294" s="219"/>
      <c r="DV294" s="219"/>
      <c r="DW294" s="219"/>
      <c r="DX294" s="219"/>
      <c r="DY294" s="219"/>
      <c r="DZ294" s="219"/>
      <c r="EA294" s="219"/>
      <c r="EB294" s="219"/>
      <c r="EC294" s="219"/>
      <c r="ED294" s="219"/>
      <c r="EE294" s="219"/>
      <c r="EF294" s="219"/>
      <c r="EG294" s="219"/>
      <c r="EH294" s="219"/>
      <c r="EI294" s="219"/>
      <c r="EJ294" s="219"/>
      <c r="EK294" s="219"/>
      <c r="EL294" s="219"/>
      <c r="EM294" s="219"/>
      <c r="EN294" s="219"/>
      <c r="EO294" s="219"/>
      <c r="EP294" s="219"/>
      <c r="EQ294" s="219"/>
      <c r="ER294" s="219"/>
      <c r="ES294" s="219"/>
      <c r="ET294" s="219"/>
      <c r="EU294" s="219"/>
      <c r="EV294" s="219"/>
      <c r="EW294" s="219"/>
      <c r="EX294" s="219"/>
      <c r="EY294" s="219"/>
      <c r="EZ294" s="219"/>
      <c r="FA294" s="219"/>
      <c r="FB294" s="219"/>
      <c r="FC294" s="219"/>
      <c r="FD294" s="219"/>
      <c r="FE294" s="219"/>
      <c r="FF294" s="219"/>
      <c r="FG294" s="219"/>
      <c r="FH294" s="219"/>
      <c r="FI294" s="219"/>
      <c r="FJ294" s="219"/>
      <c r="FK294" s="219"/>
      <c r="FL294" s="219"/>
      <c r="FM294" s="219"/>
      <c r="FN294" s="219"/>
      <c r="FO294" s="219"/>
      <c r="FP294" s="219"/>
      <c r="FQ294" s="219"/>
      <c r="FR294" s="219"/>
      <c r="FS294" s="219"/>
      <c r="FT294" s="219"/>
      <c r="FU294" s="219"/>
      <c r="FV294" s="219"/>
      <c r="FW294" s="219"/>
      <c r="FX294" s="219"/>
      <c r="FY294" s="219"/>
      <c r="FZ294" s="219"/>
      <c r="GA294" s="219"/>
      <c r="GB294" s="219"/>
      <c r="GC294" s="219"/>
      <c r="GD294" s="219"/>
      <c r="GE294" s="219"/>
      <c r="GF294" s="219"/>
      <c r="GG294" s="219"/>
      <c r="GH294" s="219"/>
      <c r="GI294" s="219"/>
      <c r="GJ294" s="219"/>
      <c r="GK294" s="219"/>
      <c r="GL294" s="219"/>
      <c r="GM294" s="219"/>
      <c r="GN294" s="219"/>
      <c r="GO294" s="219"/>
      <c r="GP294" s="219"/>
      <c r="GQ294" s="219"/>
      <c r="GR294" s="219"/>
      <c r="GS294" s="219"/>
      <c r="GT294" s="219"/>
      <c r="GU294" s="219"/>
      <c r="GV294" s="219"/>
      <c r="GW294" s="219"/>
      <c r="GX294" s="219"/>
      <c r="GY294" s="219"/>
      <c r="GZ294" s="219"/>
      <c r="HA294" s="219"/>
      <c r="HB294" s="219"/>
      <c r="HC294" s="219"/>
      <c r="HD294" s="219"/>
      <c r="HE294" s="219"/>
      <c r="HF294" s="219"/>
      <c r="HG294" s="219"/>
      <c r="HH294" s="219"/>
      <c r="HI294" s="219"/>
      <c r="HJ294" s="219"/>
      <c r="HK294" s="219"/>
      <c r="HL294" s="219"/>
      <c r="HM294" s="219"/>
      <c r="HN294" s="219"/>
      <c r="HO294" s="219"/>
      <c r="HP294" s="219"/>
      <c r="HQ294" s="219"/>
      <c r="HR294" s="219"/>
      <c r="HS294" s="219"/>
      <c r="HT294" s="219"/>
      <c r="HU294" s="219"/>
      <c r="HV294" s="219"/>
      <c r="HW294" s="219"/>
      <c r="HX294" s="219"/>
      <c r="HY294" s="219"/>
      <c r="HZ294" s="219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  <c r="IR294" s="4"/>
      <c r="IS294" s="4"/>
      <c r="IT294" s="4"/>
      <c r="IU294" s="4"/>
      <c r="IV294" s="4"/>
      <c r="IW294" s="4"/>
      <c r="IX294" s="4"/>
      <c r="IY294" s="4"/>
      <c r="IZ294" s="4"/>
      <c r="JA294" s="4"/>
      <c r="JB294" s="4"/>
      <c r="JC294" s="4"/>
      <c r="JD294" s="4"/>
      <c r="JE294" s="4"/>
    </row>
    <row r="295" spans="1:265" s="78" customFormat="1">
      <c r="A295" s="76"/>
      <c r="B295" s="76"/>
      <c r="C295" s="76"/>
      <c r="D295" s="76"/>
      <c r="E295" s="76"/>
      <c r="F295" s="76"/>
      <c r="H295" s="79"/>
      <c r="I295" s="66"/>
      <c r="J295" s="80"/>
      <c r="K295" s="82"/>
      <c r="L295" s="82"/>
      <c r="M295" s="66"/>
      <c r="N295" s="82"/>
      <c r="O295" s="82"/>
      <c r="P295" s="104"/>
      <c r="Q295" s="104"/>
      <c r="R295" s="104"/>
      <c r="S295" s="82"/>
      <c r="T295" s="82"/>
      <c r="U295" s="82"/>
      <c r="V295" s="66"/>
      <c r="W295" s="82"/>
      <c r="X295" s="82"/>
      <c r="Y295" s="183"/>
      <c r="Z295" s="82"/>
      <c r="AA295" s="181"/>
      <c r="AB295" s="82"/>
      <c r="AC295" s="82"/>
      <c r="AD295" s="82"/>
      <c r="AE295" s="82"/>
      <c r="AF295" s="82"/>
      <c r="AG295" s="83"/>
      <c r="AH295" s="83"/>
      <c r="AI295" s="219"/>
      <c r="AJ295" s="219"/>
      <c r="AK295" s="219"/>
      <c r="AL295" s="66"/>
      <c r="AM295" s="219"/>
      <c r="AN295" s="219"/>
      <c r="AO295" s="219"/>
      <c r="AP295" s="219"/>
      <c r="AQ295" s="219"/>
      <c r="AR295" s="219"/>
      <c r="AS295" s="219"/>
      <c r="AT295" s="219"/>
      <c r="AU295" s="219"/>
      <c r="AV295" s="219"/>
      <c r="AW295" s="219"/>
      <c r="AX295" s="219"/>
      <c r="AY295" s="219"/>
      <c r="AZ295" s="219"/>
      <c r="BA295" s="219"/>
      <c r="BB295" s="21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19"/>
      <c r="CD295" s="219"/>
      <c r="CE295" s="219"/>
      <c r="CF295" s="219"/>
      <c r="CG295" s="219"/>
      <c r="CH295" s="219"/>
      <c r="CI295" s="219"/>
      <c r="CJ295" s="219"/>
      <c r="CK295" s="219"/>
      <c r="CL295" s="219"/>
      <c r="CM295" s="219"/>
      <c r="CN295" s="219"/>
      <c r="CO295" s="219"/>
      <c r="CP295" s="219"/>
      <c r="CQ295" s="219"/>
      <c r="CR295" s="219"/>
      <c r="CS295" s="219"/>
      <c r="CT295" s="219"/>
      <c r="CU295" s="219"/>
      <c r="CV295" s="219"/>
      <c r="CW295" s="219"/>
      <c r="CX295" s="219"/>
      <c r="CY295" s="219"/>
      <c r="CZ295" s="219"/>
      <c r="DA295" s="219"/>
      <c r="DB295" s="219"/>
      <c r="DC295" s="219"/>
      <c r="DD295" s="219"/>
      <c r="DE295" s="219"/>
      <c r="DF295" s="219"/>
      <c r="DG295" s="219"/>
      <c r="DH295" s="219"/>
      <c r="DI295" s="219"/>
      <c r="DJ295" s="219"/>
      <c r="DK295" s="219"/>
      <c r="DL295" s="219"/>
      <c r="DM295" s="219"/>
      <c r="DN295" s="219"/>
      <c r="DO295" s="219"/>
      <c r="DP295" s="219"/>
      <c r="DQ295" s="219"/>
      <c r="DR295" s="219"/>
      <c r="DS295" s="219"/>
      <c r="DT295" s="219"/>
      <c r="DU295" s="219"/>
      <c r="DV295" s="219"/>
      <c r="DW295" s="219"/>
      <c r="DX295" s="219"/>
      <c r="DY295" s="219"/>
      <c r="DZ295" s="219"/>
      <c r="EA295" s="219"/>
      <c r="EB295" s="219"/>
      <c r="EC295" s="219"/>
      <c r="ED295" s="219"/>
      <c r="EE295" s="219"/>
      <c r="EF295" s="219"/>
      <c r="EG295" s="219"/>
      <c r="EH295" s="219"/>
      <c r="EI295" s="219"/>
      <c r="EJ295" s="219"/>
      <c r="EK295" s="219"/>
      <c r="EL295" s="219"/>
      <c r="EM295" s="219"/>
      <c r="EN295" s="219"/>
      <c r="EO295" s="219"/>
      <c r="EP295" s="219"/>
      <c r="EQ295" s="219"/>
      <c r="ER295" s="219"/>
      <c r="ES295" s="219"/>
      <c r="ET295" s="219"/>
      <c r="EU295" s="219"/>
      <c r="EV295" s="219"/>
      <c r="EW295" s="219"/>
      <c r="EX295" s="219"/>
      <c r="EY295" s="219"/>
      <c r="EZ295" s="219"/>
      <c r="FA295" s="219"/>
      <c r="FB295" s="219"/>
      <c r="FC295" s="219"/>
      <c r="FD295" s="219"/>
      <c r="FE295" s="219"/>
      <c r="FF295" s="219"/>
      <c r="FG295" s="219"/>
      <c r="FH295" s="219"/>
      <c r="FI295" s="219"/>
      <c r="FJ295" s="219"/>
      <c r="FK295" s="219"/>
      <c r="FL295" s="219"/>
      <c r="FM295" s="219"/>
      <c r="FN295" s="219"/>
      <c r="FO295" s="219"/>
      <c r="FP295" s="219"/>
      <c r="FQ295" s="219"/>
      <c r="FR295" s="219"/>
      <c r="FS295" s="219"/>
      <c r="FT295" s="219"/>
      <c r="FU295" s="219"/>
      <c r="FV295" s="219"/>
      <c r="FW295" s="219"/>
      <c r="FX295" s="219"/>
      <c r="FY295" s="219"/>
      <c r="FZ295" s="219"/>
      <c r="GA295" s="219"/>
      <c r="GB295" s="219"/>
      <c r="GC295" s="219"/>
      <c r="GD295" s="219"/>
      <c r="GE295" s="219"/>
      <c r="GF295" s="219"/>
      <c r="GG295" s="219"/>
      <c r="GH295" s="219"/>
      <c r="GI295" s="219"/>
      <c r="GJ295" s="219"/>
      <c r="GK295" s="219"/>
      <c r="GL295" s="219"/>
      <c r="GM295" s="219"/>
      <c r="GN295" s="219"/>
      <c r="GO295" s="219"/>
      <c r="GP295" s="219"/>
      <c r="GQ295" s="219"/>
      <c r="GR295" s="219"/>
      <c r="GS295" s="219"/>
      <c r="GT295" s="219"/>
      <c r="GU295" s="219"/>
      <c r="GV295" s="219"/>
      <c r="GW295" s="219"/>
      <c r="GX295" s="219"/>
      <c r="GY295" s="219"/>
      <c r="GZ295" s="219"/>
      <c r="HA295" s="219"/>
      <c r="HB295" s="219"/>
      <c r="HC295" s="219"/>
      <c r="HD295" s="219"/>
      <c r="HE295" s="219"/>
      <c r="HF295" s="219"/>
      <c r="HG295" s="219"/>
      <c r="HH295" s="219"/>
      <c r="HI295" s="219"/>
      <c r="HJ295" s="219"/>
      <c r="HK295" s="219"/>
      <c r="HL295" s="219"/>
      <c r="HM295" s="219"/>
      <c r="HN295" s="219"/>
      <c r="HO295" s="219"/>
      <c r="HP295" s="219"/>
      <c r="HQ295" s="219"/>
      <c r="HR295" s="219"/>
      <c r="HS295" s="219"/>
      <c r="HT295" s="219"/>
      <c r="HU295" s="219"/>
      <c r="HV295" s="219"/>
      <c r="HW295" s="219"/>
      <c r="HX295" s="219"/>
      <c r="HY295" s="219"/>
      <c r="HZ295" s="219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  <c r="IR295" s="4"/>
      <c r="IS295" s="4"/>
      <c r="IT295" s="4"/>
      <c r="IU295" s="4"/>
      <c r="IV295" s="4"/>
      <c r="IW295" s="4"/>
      <c r="IX295" s="4"/>
      <c r="IY295" s="4"/>
      <c r="IZ295" s="4"/>
      <c r="JA295" s="4"/>
      <c r="JB295" s="4"/>
      <c r="JC295" s="4"/>
      <c r="JD295" s="4"/>
      <c r="JE295" s="4"/>
    </row>
    <row r="296" spans="1:265" s="78" customFormat="1">
      <c r="A296" s="76"/>
      <c r="B296" s="76"/>
      <c r="C296" s="76"/>
      <c r="D296" s="76"/>
      <c r="E296" s="76"/>
      <c r="F296" s="76"/>
      <c r="H296" s="79"/>
      <c r="I296" s="66"/>
      <c r="J296" s="80"/>
      <c r="K296" s="82"/>
      <c r="L296" s="82"/>
      <c r="M296" s="66"/>
      <c r="N296" s="82"/>
      <c r="O296" s="82"/>
      <c r="P296" s="104"/>
      <c r="Q296" s="104"/>
      <c r="R296" s="104"/>
      <c r="S296" s="82"/>
      <c r="T296" s="82"/>
      <c r="U296" s="82"/>
      <c r="V296" s="66"/>
      <c r="W296" s="82"/>
      <c r="X296" s="82"/>
      <c r="Y296" s="183"/>
      <c r="Z296" s="82"/>
      <c r="AA296" s="181"/>
      <c r="AB296" s="82"/>
      <c r="AC296" s="82"/>
      <c r="AD296" s="82"/>
      <c r="AE296" s="82"/>
      <c r="AF296" s="82"/>
      <c r="AG296" s="83"/>
      <c r="AH296" s="83"/>
      <c r="AI296" s="219"/>
      <c r="AJ296" s="219"/>
      <c r="AK296" s="219"/>
      <c r="AL296" s="66"/>
      <c r="AM296" s="219"/>
      <c r="AN296" s="219"/>
      <c r="AO296" s="219"/>
      <c r="AP296" s="219"/>
      <c r="AQ296" s="219"/>
      <c r="AR296" s="219"/>
      <c r="AS296" s="219"/>
      <c r="AT296" s="219"/>
      <c r="AU296" s="219"/>
      <c r="AV296" s="219"/>
      <c r="AW296" s="219"/>
      <c r="AX296" s="219"/>
      <c r="AY296" s="219"/>
      <c r="AZ296" s="219"/>
      <c r="BA296" s="219"/>
      <c r="BB296" s="21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19"/>
      <c r="CD296" s="219"/>
      <c r="CE296" s="219"/>
      <c r="CF296" s="219"/>
      <c r="CG296" s="219"/>
      <c r="CH296" s="219"/>
      <c r="CI296" s="219"/>
      <c r="CJ296" s="219"/>
      <c r="CK296" s="219"/>
      <c r="CL296" s="219"/>
      <c r="CM296" s="219"/>
      <c r="CN296" s="219"/>
      <c r="CO296" s="219"/>
      <c r="CP296" s="219"/>
      <c r="CQ296" s="219"/>
      <c r="CR296" s="219"/>
      <c r="CS296" s="219"/>
      <c r="CT296" s="219"/>
      <c r="CU296" s="219"/>
      <c r="CV296" s="219"/>
      <c r="CW296" s="219"/>
      <c r="CX296" s="219"/>
      <c r="CY296" s="219"/>
      <c r="CZ296" s="219"/>
      <c r="DA296" s="219"/>
      <c r="DB296" s="219"/>
      <c r="DC296" s="219"/>
      <c r="DD296" s="219"/>
      <c r="DE296" s="219"/>
      <c r="DF296" s="219"/>
      <c r="DG296" s="219"/>
      <c r="DH296" s="219"/>
      <c r="DI296" s="219"/>
      <c r="DJ296" s="219"/>
      <c r="DK296" s="219"/>
      <c r="DL296" s="219"/>
      <c r="DM296" s="219"/>
      <c r="DN296" s="219"/>
      <c r="DO296" s="219"/>
      <c r="DP296" s="219"/>
      <c r="DQ296" s="219"/>
      <c r="DR296" s="219"/>
      <c r="DS296" s="219"/>
      <c r="DT296" s="219"/>
      <c r="DU296" s="219"/>
      <c r="DV296" s="219"/>
      <c r="DW296" s="219"/>
      <c r="DX296" s="219"/>
      <c r="DY296" s="219"/>
      <c r="DZ296" s="219"/>
      <c r="EA296" s="219"/>
      <c r="EB296" s="219"/>
      <c r="EC296" s="219"/>
      <c r="ED296" s="219"/>
      <c r="EE296" s="219"/>
      <c r="EF296" s="219"/>
      <c r="EG296" s="219"/>
      <c r="EH296" s="219"/>
      <c r="EI296" s="219"/>
      <c r="EJ296" s="219"/>
      <c r="EK296" s="219"/>
      <c r="EL296" s="219"/>
      <c r="EM296" s="219"/>
      <c r="EN296" s="219"/>
      <c r="EO296" s="219"/>
      <c r="EP296" s="219"/>
      <c r="EQ296" s="219"/>
      <c r="ER296" s="219"/>
      <c r="ES296" s="219"/>
      <c r="ET296" s="219"/>
      <c r="EU296" s="219"/>
      <c r="EV296" s="219"/>
      <c r="EW296" s="219"/>
      <c r="EX296" s="219"/>
      <c r="EY296" s="219"/>
      <c r="EZ296" s="219"/>
      <c r="FA296" s="219"/>
      <c r="FB296" s="219"/>
      <c r="FC296" s="219"/>
      <c r="FD296" s="219"/>
      <c r="FE296" s="219"/>
      <c r="FF296" s="219"/>
      <c r="FG296" s="219"/>
      <c r="FH296" s="219"/>
      <c r="FI296" s="219"/>
      <c r="FJ296" s="219"/>
      <c r="FK296" s="219"/>
      <c r="FL296" s="219"/>
      <c r="FM296" s="219"/>
      <c r="FN296" s="219"/>
      <c r="FO296" s="219"/>
      <c r="FP296" s="219"/>
      <c r="FQ296" s="219"/>
      <c r="FR296" s="219"/>
      <c r="FS296" s="219"/>
      <c r="FT296" s="219"/>
      <c r="FU296" s="219"/>
      <c r="FV296" s="219"/>
      <c r="FW296" s="219"/>
      <c r="FX296" s="219"/>
      <c r="FY296" s="219"/>
      <c r="FZ296" s="219"/>
      <c r="GA296" s="219"/>
      <c r="GB296" s="219"/>
      <c r="GC296" s="219"/>
      <c r="GD296" s="219"/>
      <c r="GE296" s="219"/>
      <c r="GF296" s="219"/>
      <c r="GG296" s="219"/>
      <c r="GH296" s="219"/>
      <c r="GI296" s="219"/>
      <c r="GJ296" s="219"/>
      <c r="GK296" s="219"/>
      <c r="GL296" s="219"/>
      <c r="GM296" s="219"/>
      <c r="GN296" s="219"/>
      <c r="GO296" s="219"/>
      <c r="GP296" s="219"/>
      <c r="GQ296" s="219"/>
      <c r="GR296" s="219"/>
      <c r="GS296" s="219"/>
      <c r="GT296" s="219"/>
      <c r="GU296" s="219"/>
      <c r="GV296" s="219"/>
      <c r="GW296" s="219"/>
      <c r="GX296" s="219"/>
      <c r="GY296" s="219"/>
      <c r="GZ296" s="219"/>
      <c r="HA296" s="219"/>
      <c r="HB296" s="219"/>
      <c r="HC296" s="219"/>
      <c r="HD296" s="219"/>
      <c r="HE296" s="219"/>
      <c r="HF296" s="219"/>
      <c r="HG296" s="219"/>
      <c r="HH296" s="219"/>
      <c r="HI296" s="219"/>
      <c r="HJ296" s="219"/>
      <c r="HK296" s="219"/>
      <c r="HL296" s="219"/>
      <c r="HM296" s="219"/>
      <c r="HN296" s="219"/>
      <c r="HO296" s="219"/>
      <c r="HP296" s="219"/>
      <c r="HQ296" s="219"/>
      <c r="HR296" s="219"/>
      <c r="HS296" s="219"/>
      <c r="HT296" s="219"/>
      <c r="HU296" s="219"/>
      <c r="HV296" s="219"/>
      <c r="HW296" s="219"/>
      <c r="HX296" s="219"/>
      <c r="HY296" s="219"/>
      <c r="HZ296" s="219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  <c r="IR296" s="4"/>
      <c r="IS296" s="4"/>
      <c r="IT296" s="4"/>
      <c r="IU296" s="4"/>
      <c r="IV296" s="4"/>
      <c r="IW296" s="4"/>
      <c r="IX296" s="4"/>
      <c r="IY296" s="4"/>
      <c r="IZ296" s="4"/>
      <c r="JA296" s="4"/>
      <c r="JB296" s="4"/>
      <c r="JC296" s="4"/>
      <c r="JD296" s="4"/>
      <c r="JE296" s="4"/>
    </row>
    <row r="297" spans="1:265" s="78" customFormat="1">
      <c r="A297" s="76"/>
      <c r="B297" s="76"/>
      <c r="C297" s="76"/>
      <c r="D297" s="76"/>
      <c r="E297" s="76"/>
      <c r="F297" s="76"/>
      <c r="H297" s="79"/>
      <c r="I297" s="66"/>
      <c r="J297" s="80"/>
      <c r="K297" s="82"/>
      <c r="L297" s="82"/>
      <c r="M297" s="66"/>
      <c r="N297" s="82"/>
      <c r="O297" s="82"/>
      <c r="P297" s="104"/>
      <c r="Q297" s="104"/>
      <c r="R297" s="104"/>
      <c r="S297" s="82"/>
      <c r="T297" s="82"/>
      <c r="U297" s="82"/>
      <c r="V297" s="66"/>
      <c r="W297" s="82"/>
      <c r="X297" s="82"/>
      <c r="Y297" s="183"/>
      <c r="Z297" s="82"/>
      <c r="AA297" s="181"/>
      <c r="AB297" s="82"/>
      <c r="AC297" s="82"/>
      <c r="AD297" s="82"/>
      <c r="AE297" s="82"/>
      <c r="AF297" s="82"/>
      <c r="AG297" s="83"/>
      <c r="AH297" s="83"/>
      <c r="AI297" s="219"/>
      <c r="AJ297" s="219"/>
      <c r="AK297" s="219"/>
      <c r="AL297" s="66"/>
      <c r="AM297" s="219"/>
      <c r="AN297" s="219"/>
      <c r="AO297" s="219"/>
      <c r="AP297" s="219"/>
      <c r="AQ297" s="219"/>
      <c r="AR297" s="219"/>
      <c r="AS297" s="219"/>
      <c r="AT297" s="219"/>
      <c r="AU297" s="219"/>
      <c r="AV297" s="219"/>
      <c r="AW297" s="219"/>
      <c r="AX297" s="219"/>
      <c r="AY297" s="219"/>
      <c r="AZ297" s="219"/>
      <c r="BA297" s="219"/>
      <c r="BB297" s="21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19"/>
      <c r="CD297" s="219"/>
      <c r="CE297" s="219"/>
      <c r="CF297" s="219"/>
      <c r="CG297" s="219"/>
      <c r="CH297" s="219"/>
      <c r="CI297" s="219"/>
      <c r="CJ297" s="219"/>
      <c r="CK297" s="219"/>
      <c r="CL297" s="219"/>
      <c r="CM297" s="219"/>
      <c r="CN297" s="219"/>
      <c r="CO297" s="219"/>
      <c r="CP297" s="219"/>
      <c r="CQ297" s="219"/>
      <c r="CR297" s="219"/>
      <c r="CS297" s="219"/>
      <c r="CT297" s="219"/>
      <c r="CU297" s="219"/>
      <c r="CV297" s="219"/>
      <c r="CW297" s="219"/>
      <c r="CX297" s="219"/>
      <c r="CY297" s="219"/>
      <c r="CZ297" s="219"/>
      <c r="DA297" s="219"/>
      <c r="DB297" s="219"/>
      <c r="DC297" s="219"/>
      <c r="DD297" s="219"/>
      <c r="DE297" s="219"/>
      <c r="DF297" s="219"/>
      <c r="DG297" s="219"/>
      <c r="DH297" s="219"/>
      <c r="DI297" s="219"/>
      <c r="DJ297" s="219"/>
      <c r="DK297" s="219"/>
      <c r="DL297" s="219"/>
      <c r="DM297" s="219"/>
      <c r="DN297" s="219"/>
      <c r="DO297" s="219"/>
      <c r="DP297" s="219"/>
      <c r="DQ297" s="219"/>
      <c r="DR297" s="219"/>
      <c r="DS297" s="219"/>
      <c r="DT297" s="219"/>
      <c r="DU297" s="219"/>
      <c r="DV297" s="219"/>
      <c r="DW297" s="219"/>
      <c r="DX297" s="219"/>
      <c r="DY297" s="219"/>
      <c r="DZ297" s="219"/>
      <c r="EA297" s="219"/>
      <c r="EB297" s="219"/>
      <c r="EC297" s="219"/>
      <c r="ED297" s="219"/>
      <c r="EE297" s="219"/>
      <c r="EF297" s="219"/>
      <c r="EG297" s="219"/>
      <c r="EH297" s="219"/>
      <c r="EI297" s="219"/>
      <c r="EJ297" s="219"/>
      <c r="EK297" s="219"/>
      <c r="EL297" s="219"/>
      <c r="EM297" s="219"/>
      <c r="EN297" s="219"/>
      <c r="EO297" s="219"/>
      <c r="EP297" s="219"/>
      <c r="EQ297" s="219"/>
      <c r="ER297" s="219"/>
      <c r="ES297" s="219"/>
      <c r="ET297" s="219"/>
      <c r="EU297" s="219"/>
      <c r="EV297" s="219"/>
      <c r="EW297" s="219"/>
      <c r="EX297" s="219"/>
      <c r="EY297" s="219"/>
      <c r="EZ297" s="219"/>
      <c r="FA297" s="219"/>
      <c r="FB297" s="219"/>
      <c r="FC297" s="219"/>
      <c r="FD297" s="219"/>
      <c r="FE297" s="219"/>
      <c r="FF297" s="219"/>
      <c r="FG297" s="219"/>
      <c r="FH297" s="219"/>
      <c r="FI297" s="219"/>
      <c r="FJ297" s="219"/>
      <c r="FK297" s="219"/>
      <c r="FL297" s="219"/>
      <c r="FM297" s="219"/>
      <c r="FN297" s="219"/>
      <c r="FO297" s="219"/>
      <c r="FP297" s="219"/>
      <c r="FQ297" s="219"/>
      <c r="FR297" s="219"/>
      <c r="FS297" s="219"/>
      <c r="FT297" s="219"/>
      <c r="FU297" s="219"/>
      <c r="FV297" s="219"/>
      <c r="FW297" s="219"/>
      <c r="FX297" s="219"/>
      <c r="FY297" s="219"/>
      <c r="FZ297" s="219"/>
      <c r="GA297" s="219"/>
      <c r="GB297" s="219"/>
      <c r="GC297" s="219"/>
      <c r="GD297" s="219"/>
      <c r="GE297" s="219"/>
      <c r="GF297" s="219"/>
      <c r="GG297" s="219"/>
      <c r="GH297" s="219"/>
      <c r="GI297" s="219"/>
      <c r="GJ297" s="219"/>
      <c r="GK297" s="219"/>
      <c r="GL297" s="219"/>
      <c r="GM297" s="219"/>
      <c r="GN297" s="219"/>
      <c r="GO297" s="219"/>
      <c r="GP297" s="219"/>
      <c r="GQ297" s="219"/>
      <c r="GR297" s="219"/>
      <c r="GS297" s="219"/>
      <c r="GT297" s="219"/>
      <c r="GU297" s="219"/>
      <c r="GV297" s="219"/>
      <c r="GW297" s="219"/>
      <c r="GX297" s="219"/>
      <c r="GY297" s="219"/>
      <c r="GZ297" s="219"/>
      <c r="HA297" s="219"/>
      <c r="HB297" s="219"/>
      <c r="HC297" s="219"/>
      <c r="HD297" s="219"/>
      <c r="HE297" s="219"/>
      <c r="HF297" s="219"/>
      <c r="HG297" s="219"/>
      <c r="HH297" s="219"/>
      <c r="HI297" s="219"/>
      <c r="HJ297" s="219"/>
      <c r="HK297" s="219"/>
      <c r="HL297" s="219"/>
      <c r="HM297" s="219"/>
      <c r="HN297" s="219"/>
      <c r="HO297" s="219"/>
      <c r="HP297" s="219"/>
      <c r="HQ297" s="219"/>
      <c r="HR297" s="219"/>
      <c r="HS297" s="219"/>
      <c r="HT297" s="219"/>
      <c r="HU297" s="219"/>
      <c r="HV297" s="219"/>
      <c r="HW297" s="219"/>
      <c r="HX297" s="219"/>
      <c r="HY297" s="219"/>
      <c r="HZ297" s="219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  <c r="IR297" s="4"/>
      <c r="IS297" s="4"/>
      <c r="IT297" s="4"/>
      <c r="IU297" s="4"/>
      <c r="IV297" s="4"/>
      <c r="IW297" s="4"/>
      <c r="IX297" s="4"/>
      <c r="IY297" s="4"/>
      <c r="IZ297" s="4"/>
      <c r="JA297" s="4"/>
      <c r="JB297" s="4"/>
      <c r="JC297" s="4"/>
      <c r="JD297" s="4"/>
      <c r="JE297" s="4"/>
    </row>
    <row r="298" spans="1:265" s="78" customFormat="1">
      <c r="A298" s="76"/>
      <c r="B298" s="76"/>
      <c r="C298" s="76"/>
      <c r="D298" s="76"/>
      <c r="E298" s="76"/>
      <c r="F298" s="76"/>
      <c r="H298" s="79"/>
      <c r="I298" s="66"/>
      <c r="J298" s="80"/>
      <c r="K298" s="82"/>
      <c r="L298" s="82"/>
      <c r="M298" s="66"/>
      <c r="N298" s="82"/>
      <c r="O298" s="82"/>
      <c r="P298" s="104"/>
      <c r="Q298" s="104"/>
      <c r="R298" s="104"/>
      <c r="S298" s="82"/>
      <c r="T298" s="82"/>
      <c r="U298" s="82"/>
      <c r="V298" s="66"/>
      <c r="W298" s="82"/>
      <c r="X298" s="82"/>
      <c r="Y298" s="183"/>
      <c r="Z298" s="82"/>
      <c r="AA298" s="181"/>
      <c r="AB298" s="82"/>
      <c r="AC298" s="82"/>
      <c r="AD298" s="82"/>
      <c r="AE298" s="82"/>
      <c r="AF298" s="82"/>
      <c r="AG298" s="83"/>
      <c r="AH298" s="83"/>
      <c r="AI298" s="219"/>
      <c r="AJ298" s="219"/>
      <c r="AK298" s="219"/>
      <c r="AL298" s="66"/>
      <c r="AM298" s="219"/>
      <c r="AN298" s="219"/>
      <c r="AO298" s="219"/>
      <c r="AP298" s="219"/>
      <c r="AQ298" s="219"/>
      <c r="AR298" s="219"/>
      <c r="AS298" s="219"/>
      <c r="AT298" s="219"/>
      <c r="AU298" s="219"/>
      <c r="AV298" s="219"/>
      <c r="AW298" s="219"/>
      <c r="AX298" s="219"/>
      <c r="AY298" s="219"/>
      <c r="AZ298" s="219"/>
      <c r="BA298" s="219"/>
      <c r="BB298" s="21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19"/>
      <c r="CD298" s="219"/>
      <c r="CE298" s="219"/>
      <c r="CF298" s="219"/>
      <c r="CG298" s="219"/>
      <c r="CH298" s="219"/>
      <c r="CI298" s="219"/>
      <c r="CJ298" s="219"/>
      <c r="CK298" s="219"/>
      <c r="CL298" s="219"/>
      <c r="CM298" s="219"/>
      <c r="CN298" s="219"/>
      <c r="CO298" s="219"/>
      <c r="CP298" s="219"/>
      <c r="CQ298" s="219"/>
      <c r="CR298" s="219"/>
      <c r="CS298" s="219"/>
      <c r="CT298" s="219"/>
      <c r="CU298" s="219"/>
      <c r="CV298" s="219"/>
      <c r="CW298" s="219"/>
      <c r="CX298" s="219"/>
      <c r="CY298" s="219"/>
      <c r="CZ298" s="219"/>
      <c r="DA298" s="219"/>
      <c r="DB298" s="219"/>
      <c r="DC298" s="219"/>
      <c r="DD298" s="219"/>
      <c r="DE298" s="219"/>
      <c r="DF298" s="219"/>
      <c r="DG298" s="219"/>
      <c r="DH298" s="219"/>
      <c r="DI298" s="219"/>
      <c r="DJ298" s="219"/>
      <c r="DK298" s="219"/>
      <c r="DL298" s="219"/>
      <c r="DM298" s="219"/>
      <c r="DN298" s="219"/>
      <c r="DO298" s="219"/>
      <c r="DP298" s="219"/>
      <c r="DQ298" s="219"/>
      <c r="DR298" s="219"/>
      <c r="DS298" s="219"/>
      <c r="DT298" s="219"/>
      <c r="DU298" s="219"/>
      <c r="DV298" s="219"/>
      <c r="DW298" s="219"/>
      <c r="DX298" s="219"/>
      <c r="DY298" s="219"/>
      <c r="DZ298" s="219"/>
      <c r="EA298" s="219"/>
      <c r="EB298" s="219"/>
      <c r="EC298" s="219"/>
      <c r="ED298" s="219"/>
      <c r="EE298" s="219"/>
      <c r="EF298" s="219"/>
      <c r="EG298" s="219"/>
      <c r="EH298" s="219"/>
      <c r="EI298" s="219"/>
      <c r="EJ298" s="219"/>
      <c r="EK298" s="219"/>
      <c r="EL298" s="219"/>
      <c r="EM298" s="219"/>
      <c r="EN298" s="219"/>
      <c r="EO298" s="219"/>
      <c r="EP298" s="219"/>
      <c r="EQ298" s="219"/>
      <c r="ER298" s="219"/>
      <c r="ES298" s="219"/>
      <c r="ET298" s="219"/>
      <c r="EU298" s="219"/>
      <c r="EV298" s="219"/>
      <c r="EW298" s="219"/>
      <c r="EX298" s="219"/>
      <c r="EY298" s="219"/>
      <c r="EZ298" s="219"/>
      <c r="FA298" s="219"/>
      <c r="FB298" s="219"/>
      <c r="FC298" s="219"/>
      <c r="FD298" s="219"/>
      <c r="FE298" s="219"/>
      <c r="FF298" s="219"/>
      <c r="FG298" s="219"/>
      <c r="FH298" s="219"/>
      <c r="FI298" s="219"/>
      <c r="FJ298" s="219"/>
      <c r="FK298" s="219"/>
      <c r="FL298" s="219"/>
      <c r="FM298" s="219"/>
      <c r="FN298" s="219"/>
      <c r="FO298" s="219"/>
      <c r="FP298" s="219"/>
      <c r="FQ298" s="219"/>
      <c r="FR298" s="219"/>
      <c r="FS298" s="219"/>
      <c r="FT298" s="219"/>
      <c r="FU298" s="219"/>
      <c r="FV298" s="219"/>
      <c r="FW298" s="219"/>
      <c r="FX298" s="219"/>
      <c r="FY298" s="219"/>
      <c r="FZ298" s="219"/>
      <c r="GA298" s="219"/>
      <c r="GB298" s="219"/>
      <c r="GC298" s="219"/>
      <c r="GD298" s="219"/>
      <c r="GE298" s="219"/>
      <c r="GF298" s="219"/>
      <c r="GG298" s="219"/>
      <c r="GH298" s="219"/>
      <c r="GI298" s="219"/>
      <c r="GJ298" s="219"/>
      <c r="GK298" s="219"/>
      <c r="GL298" s="219"/>
      <c r="GM298" s="219"/>
      <c r="GN298" s="219"/>
      <c r="GO298" s="219"/>
      <c r="GP298" s="219"/>
      <c r="GQ298" s="219"/>
      <c r="GR298" s="219"/>
      <c r="GS298" s="219"/>
      <c r="GT298" s="219"/>
      <c r="GU298" s="219"/>
      <c r="GV298" s="219"/>
      <c r="GW298" s="219"/>
      <c r="GX298" s="219"/>
      <c r="GY298" s="219"/>
      <c r="GZ298" s="219"/>
      <c r="HA298" s="219"/>
      <c r="HB298" s="219"/>
      <c r="HC298" s="219"/>
      <c r="HD298" s="219"/>
      <c r="HE298" s="219"/>
      <c r="HF298" s="219"/>
      <c r="HG298" s="219"/>
      <c r="HH298" s="219"/>
      <c r="HI298" s="219"/>
      <c r="HJ298" s="219"/>
      <c r="HK298" s="219"/>
      <c r="HL298" s="219"/>
      <c r="HM298" s="219"/>
      <c r="HN298" s="219"/>
      <c r="HO298" s="219"/>
      <c r="HP298" s="219"/>
      <c r="HQ298" s="219"/>
      <c r="HR298" s="219"/>
      <c r="HS298" s="219"/>
      <c r="HT298" s="219"/>
      <c r="HU298" s="219"/>
      <c r="HV298" s="219"/>
      <c r="HW298" s="219"/>
      <c r="HX298" s="219"/>
      <c r="HY298" s="219"/>
      <c r="HZ298" s="219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  <c r="IR298" s="4"/>
      <c r="IS298" s="4"/>
      <c r="IT298" s="4"/>
      <c r="IU298" s="4"/>
      <c r="IV298" s="4"/>
      <c r="IW298" s="4"/>
      <c r="IX298" s="4"/>
      <c r="IY298" s="4"/>
      <c r="IZ298" s="4"/>
      <c r="JA298" s="4"/>
      <c r="JB298" s="4"/>
      <c r="JC298" s="4"/>
      <c r="JD298" s="4"/>
      <c r="JE298" s="4"/>
    </row>
    <row r="299" spans="1:265" s="78" customFormat="1">
      <c r="A299" s="76"/>
      <c r="B299" s="76"/>
      <c r="C299" s="76"/>
      <c r="D299" s="76"/>
      <c r="E299" s="76"/>
      <c r="F299" s="76"/>
      <c r="H299" s="79"/>
      <c r="I299" s="66"/>
      <c r="J299" s="80"/>
      <c r="K299" s="82"/>
      <c r="L299" s="82"/>
      <c r="M299" s="66"/>
      <c r="N299" s="82"/>
      <c r="O299" s="82"/>
      <c r="P299" s="104"/>
      <c r="Q299" s="104"/>
      <c r="R299" s="104"/>
      <c r="S299" s="82"/>
      <c r="T299" s="82"/>
      <c r="U299" s="82"/>
      <c r="V299" s="66"/>
      <c r="W299" s="82"/>
      <c r="X299" s="82"/>
      <c r="Y299" s="183"/>
      <c r="Z299" s="82"/>
      <c r="AA299" s="181"/>
      <c r="AB299" s="82"/>
      <c r="AC299" s="82"/>
      <c r="AD299" s="82"/>
      <c r="AE299" s="82"/>
      <c r="AF299" s="82"/>
      <c r="AG299" s="83"/>
      <c r="AH299" s="83"/>
      <c r="AI299" s="219"/>
      <c r="AJ299" s="219"/>
      <c r="AK299" s="219"/>
      <c r="AL299" s="66"/>
      <c r="AM299" s="219"/>
      <c r="AN299" s="219"/>
      <c r="AO299" s="219"/>
      <c r="AP299" s="219"/>
      <c r="AQ299" s="219"/>
      <c r="AR299" s="219"/>
      <c r="AS299" s="219"/>
      <c r="AT299" s="219"/>
      <c r="AU299" s="219"/>
      <c r="AV299" s="219"/>
      <c r="AW299" s="219"/>
      <c r="AX299" s="219"/>
      <c r="AY299" s="219"/>
      <c r="AZ299" s="219"/>
      <c r="BA299" s="219"/>
      <c r="BB299" s="21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19"/>
      <c r="CD299" s="219"/>
      <c r="CE299" s="219"/>
      <c r="CF299" s="219"/>
      <c r="CG299" s="219"/>
      <c r="CH299" s="219"/>
      <c r="CI299" s="219"/>
      <c r="CJ299" s="219"/>
      <c r="CK299" s="219"/>
      <c r="CL299" s="219"/>
      <c r="CM299" s="219"/>
      <c r="CN299" s="219"/>
      <c r="CO299" s="219"/>
      <c r="CP299" s="219"/>
      <c r="CQ299" s="219"/>
      <c r="CR299" s="219"/>
      <c r="CS299" s="219"/>
      <c r="CT299" s="219"/>
      <c r="CU299" s="219"/>
      <c r="CV299" s="219"/>
      <c r="CW299" s="219"/>
      <c r="CX299" s="219"/>
      <c r="CY299" s="219"/>
      <c r="CZ299" s="219"/>
      <c r="DA299" s="219"/>
      <c r="DB299" s="219"/>
      <c r="DC299" s="219"/>
      <c r="DD299" s="219"/>
      <c r="DE299" s="219"/>
      <c r="DF299" s="219"/>
      <c r="DG299" s="219"/>
      <c r="DH299" s="219"/>
      <c r="DI299" s="219"/>
      <c r="DJ299" s="219"/>
      <c r="DK299" s="219"/>
      <c r="DL299" s="219"/>
      <c r="DM299" s="219"/>
      <c r="DN299" s="219"/>
      <c r="DO299" s="219"/>
      <c r="DP299" s="219"/>
      <c r="DQ299" s="219"/>
      <c r="DR299" s="219"/>
      <c r="DS299" s="219"/>
      <c r="DT299" s="219"/>
      <c r="DU299" s="219"/>
      <c r="DV299" s="219"/>
      <c r="DW299" s="219"/>
      <c r="DX299" s="219"/>
      <c r="DY299" s="219"/>
      <c r="DZ299" s="219"/>
      <c r="EA299" s="219"/>
      <c r="EB299" s="219"/>
      <c r="EC299" s="219"/>
      <c r="ED299" s="219"/>
      <c r="EE299" s="219"/>
      <c r="EF299" s="219"/>
      <c r="EG299" s="219"/>
      <c r="EH299" s="219"/>
      <c r="EI299" s="219"/>
      <c r="EJ299" s="219"/>
      <c r="EK299" s="219"/>
      <c r="EL299" s="219"/>
      <c r="EM299" s="219"/>
      <c r="EN299" s="219"/>
      <c r="EO299" s="219"/>
      <c r="EP299" s="219"/>
      <c r="EQ299" s="219"/>
      <c r="ER299" s="219"/>
      <c r="ES299" s="219"/>
      <c r="ET299" s="219"/>
      <c r="EU299" s="219"/>
      <c r="EV299" s="219"/>
      <c r="EW299" s="219"/>
      <c r="EX299" s="219"/>
      <c r="EY299" s="219"/>
      <c r="EZ299" s="219"/>
      <c r="FA299" s="219"/>
      <c r="FB299" s="219"/>
      <c r="FC299" s="219"/>
      <c r="FD299" s="219"/>
      <c r="FE299" s="219"/>
      <c r="FF299" s="219"/>
      <c r="FG299" s="219"/>
      <c r="FH299" s="219"/>
      <c r="FI299" s="219"/>
      <c r="FJ299" s="219"/>
      <c r="FK299" s="219"/>
      <c r="FL299" s="219"/>
      <c r="FM299" s="219"/>
      <c r="FN299" s="219"/>
      <c r="FO299" s="219"/>
      <c r="FP299" s="219"/>
      <c r="FQ299" s="219"/>
      <c r="FR299" s="219"/>
      <c r="FS299" s="219"/>
      <c r="FT299" s="219"/>
      <c r="FU299" s="219"/>
      <c r="FV299" s="219"/>
      <c r="FW299" s="219"/>
      <c r="FX299" s="219"/>
      <c r="FY299" s="219"/>
      <c r="FZ299" s="219"/>
      <c r="GA299" s="219"/>
      <c r="GB299" s="219"/>
      <c r="GC299" s="219"/>
      <c r="GD299" s="219"/>
      <c r="GE299" s="219"/>
      <c r="GF299" s="219"/>
      <c r="GG299" s="219"/>
      <c r="GH299" s="219"/>
      <c r="GI299" s="219"/>
      <c r="GJ299" s="219"/>
      <c r="GK299" s="219"/>
      <c r="GL299" s="219"/>
      <c r="GM299" s="219"/>
      <c r="GN299" s="219"/>
      <c r="GO299" s="219"/>
      <c r="GP299" s="219"/>
      <c r="GQ299" s="219"/>
      <c r="GR299" s="219"/>
      <c r="GS299" s="219"/>
      <c r="GT299" s="219"/>
      <c r="GU299" s="219"/>
      <c r="GV299" s="219"/>
      <c r="GW299" s="219"/>
      <c r="GX299" s="219"/>
      <c r="GY299" s="219"/>
      <c r="GZ299" s="219"/>
      <c r="HA299" s="219"/>
      <c r="HB299" s="219"/>
      <c r="HC299" s="219"/>
      <c r="HD299" s="219"/>
      <c r="HE299" s="219"/>
      <c r="HF299" s="219"/>
      <c r="HG299" s="219"/>
      <c r="HH299" s="219"/>
      <c r="HI299" s="219"/>
      <c r="HJ299" s="219"/>
      <c r="HK299" s="219"/>
      <c r="HL299" s="219"/>
      <c r="HM299" s="219"/>
      <c r="HN299" s="219"/>
      <c r="HO299" s="219"/>
      <c r="HP299" s="219"/>
      <c r="HQ299" s="219"/>
      <c r="HR299" s="219"/>
      <c r="HS299" s="219"/>
      <c r="HT299" s="219"/>
      <c r="HU299" s="219"/>
      <c r="HV299" s="219"/>
      <c r="HW299" s="219"/>
      <c r="HX299" s="219"/>
      <c r="HY299" s="219"/>
      <c r="HZ299" s="219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  <c r="IR299" s="4"/>
      <c r="IS299" s="4"/>
      <c r="IT299" s="4"/>
      <c r="IU299" s="4"/>
      <c r="IV299" s="4"/>
      <c r="IW299" s="4"/>
      <c r="IX299" s="4"/>
      <c r="IY299" s="4"/>
      <c r="IZ299" s="4"/>
      <c r="JA299" s="4"/>
      <c r="JB299" s="4"/>
      <c r="JC299" s="4"/>
      <c r="JD299" s="4"/>
      <c r="JE299" s="4"/>
    </row>
    <row r="300" spans="1:265" s="78" customFormat="1">
      <c r="A300" s="76"/>
      <c r="B300" s="76"/>
      <c r="C300" s="76"/>
      <c r="D300" s="76"/>
      <c r="E300" s="76"/>
      <c r="F300" s="76"/>
      <c r="H300" s="79"/>
      <c r="I300" s="66"/>
      <c r="J300" s="80"/>
      <c r="K300" s="82"/>
      <c r="L300" s="82"/>
      <c r="M300" s="66"/>
      <c r="N300" s="82"/>
      <c r="O300" s="82"/>
      <c r="P300" s="104"/>
      <c r="Q300" s="104"/>
      <c r="R300" s="104"/>
      <c r="S300" s="82"/>
      <c r="T300" s="82"/>
      <c r="U300" s="82"/>
      <c r="V300" s="66"/>
      <c r="W300" s="82"/>
      <c r="X300" s="82"/>
      <c r="Y300" s="183"/>
      <c r="Z300" s="82"/>
      <c r="AA300" s="181"/>
      <c r="AB300" s="82"/>
      <c r="AC300" s="82"/>
      <c r="AD300" s="82"/>
      <c r="AE300" s="82"/>
      <c r="AF300" s="82"/>
      <c r="AG300" s="83"/>
      <c r="AH300" s="83"/>
      <c r="AI300" s="219"/>
      <c r="AJ300" s="219"/>
      <c r="AK300" s="219"/>
      <c r="AL300" s="66"/>
      <c r="AM300" s="219"/>
      <c r="AN300" s="219"/>
      <c r="AO300" s="219"/>
      <c r="AP300" s="219"/>
      <c r="AQ300" s="219"/>
      <c r="AR300" s="219"/>
      <c r="AS300" s="219"/>
      <c r="AT300" s="219"/>
      <c r="AU300" s="219"/>
      <c r="AV300" s="219"/>
      <c r="AW300" s="219"/>
      <c r="AX300" s="219"/>
      <c r="AY300" s="219"/>
      <c r="AZ300" s="219"/>
      <c r="BA300" s="219"/>
      <c r="BB300" s="21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19"/>
      <c r="CD300" s="219"/>
      <c r="CE300" s="219"/>
      <c r="CF300" s="219"/>
      <c r="CG300" s="219"/>
      <c r="CH300" s="219"/>
      <c r="CI300" s="219"/>
      <c r="CJ300" s="219"/>
      <c r="CK300" s="219"/>
      <c r="CL300" s="219"/>
      <c r="CM300" s="219"/>
      <c r="CN300" s="219"/>
      <c r="CO300" s="219"/>
      <c r="CP300" s="219"/>
      <c r="CQ300" s="219"/>
      <c r="CR300" s="219"/>
      <c r="CS300" s="219"/>
      <c r="CT300" s="219"/>
      <c r="CU300" s="219"/>
      <c r="CV300" s="219"/>
      <c r="CW300" s="219"/>
      <c r="CX300" s="219"/>
      <c r="CY300" s="219"/>
      <c r="CZ300" s="219"/>
      <c r="DA300" s="219"/>
      <c r="DB300" s="219"/>
      <c r="DC300" s="219"/>
      <c r="DD300" s="219"/>
      <c r="DE300" s="219"/>
      <c r="DF300" s="219"/>
      <c r="DG300" s="219"/>
      <c r="DH300" s="219"/>
      <c r="DI300" s="219"/>
      <c r="DJ300" s="219"/>
      <c r="DK300" s="219"/>
      <c r="DL300" s="219"/>
      <c r="DM300" s="219"/>
      <c r="DN300" s="219"/>
      <c r="DO300" s="219"/>
      <c r="DP300" s="219"/>
      <c r="DQ300" s="219"/>
      <c r="DR300" s="219"/>
      <c r="DS300" s="219"/>
      <c r="DT300" s="219"/>
      <c r="DU300" s="219"/>
      <c r="DV300" s="219"/>
      <c r="DW300" s="219"/>
      <c r="DX300" s="219"/>
      <c r="DY300" s="219"/>
      <c r="DZ300" s="219"/>
      <c r="EA300" s="219"/>
      <c r="EB300" s="219"/>
      <c r="EC300" s="219"/>
      <c r="ED300" s="219"/>
      <c r="EE300" s="219"/>
      <c r="EF300" s="219"/>
      <c r="EG300" s="219"/>
      <c r="EH300" s="219"/>
      <c r="EI300" s="219"/>
      <c r="EJ300" s="219"/>
      <c r="EK300" s="219"/>
      <c r="EL300" s="219"/>
      <c r="EM300" s="219"/>
      <c r="EN300" s="219"/>
      <c r="EO300" s="219"/>
      <c r="EP300" s="219"/>
      <c r="EQ300" s="219"/>
      <c r="ER300" s="219"/>
      <c r="ES300" s="219"/>
      <c r="ET300" s="219"/>
      <c r="EU300" s="219"/>
      <c r="EV300" s="219"/>
      <c r="EW300" s="219"/>
      <c r="EX300" s="219"/>
      <c r="EY300" s="219"/>
      <c r="EZ300" s="219"/>
      <c r="FA300" s="219"/>
      <c r="FB300" s="219"/>
      <c r="FC300" s="219"/>
      <c r="FD300" s="219"/>
      <c r="FE300" s="219"/>
      <c r="FF300" s="219"/>
      <c r="FG300" s="219"/>
      <c r="FH300" s="219"/>
      <c r="FI300" s="219"/>
      <c r="FJ300" s="219"/>
      <c r="FK300" s="219"/>
      <c r="FL300" s="219"/>
      <c r="FM300" s="219"/>
      <c r="FN300" s="219"/>
      <c r="FO300" s="219"/>
      <c r="FP300" s="219"/>
      <c r="FQ300" s="219"/>
      <c r="FR300" s="219"/>
      <c r="FS300" s="219"/>
      <c r="FT300" s="219"/>
      <c r="FU300" s="219"/>
      <c r="FV300" s="219"/>
      <c r="FW300" s="219"/>
      <c r="FX300" s="219"/>
      <c r="FY300" s="219"/>
      <c r="FZ300" s="219"/>
      <c r="GA300" s="219"/>
      <c r="GB300" s="219"/>
      <c r="GC300" s="219"/>
      <c r="GD300" s="219"/>
      <c r="GE300" s="219"/>
      <c r="GF300" s="219"/>
      <c r="GG300" s="219"/>
      <c r="GH300" s="219"/>
      <c r="GI300" s="219"/>
      <c r="GJ300" s="219"/>
      <c r="GK300" s="219"/>
      <c r="GL300" s="219"/>
      <c r="GM300" s="219"/>
      <c r="GN300" s="219"/>
      <c r="GO300" s="219"/>
      <c r="GP300" s="219"/>
      <c r="GQ300" s="219"/>
      <c r="GR300" s="219"/>
      <c r="GS300" s="219"/>
      <c r="GT300" s="219"/>
      <c r="GU300" s="219"/>
      <c r="GV300" s="219"/>
      <c r="GW300" s="219"/>
      <c r="GX300" s="219"/>
      <c r="GY300" s="219"/>
      <c r="GZ300" s="219"/>
      <c r="HA300" s="219"/>
      <c r="HB300" s="219"/>
      <c r="HC300" s="219"/>
      <c r="HD300" s="219"/>
      <c r="HE300" s="219"/>
      <c r="HF300" s="219"/>
      <c r="HG300" s="219"/>
      <c r="HH300" s="219"/>
      <c r="HI300" s="219"/>
      <c r="HJ300" s="219"/>
      <c r="HK300" s="219"/>
      <c r="HL300" s="219"/>
      <c r="HM300" s="219"/>
      <c r="HN300" s="219"/>
      <c r="HO300" s="219"/>
      <c r="HP300" s="219"/>
      <c r="HQ300" s="219"/>
      <c r="HR300" s="219"/>
      <c r="HS300" s="219"/>
      <c r="HT300" s="219"/>
      <c r="HU300" s="219"/>
      <c r="HV300" s="219"/>
      <c r="HW300" s="219"/>
      <c r="HX300" s="219"/>
      <c r="HY300" s="219"/>
      <c r="HZ300" s="219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  <c r="IR300" s="4"/>
      <c r="IS300" s="4"/>
      <c r="IT300" s="4"/>
      <c r="IU300" s="4"/>
      <c r="IV300" s="4"/>
      <c r="IW300" s="4"/>
      <c r="IX300" s="4"/>
      <c r="IY300" s="4"/>
      <c r="IZ300" s="4"/>
      <c r="JA300" s="4"/>
      <c r="JB300" s="4"/>
      <c r="JC300" s="4"/>
      <c r="JD300" s="4"/>
      <c r="JE300" s="4"/>
    </row>
    <row r="301" spans="1:265" s="78" customFormat="1">
      <c r="A301" s="76"/>
      <c r="B301" s="76"/>
      <c r="C301" s="76"/>
      <c r="D301" s="76"/>
      <c r="E301" s="76"/>
      <c r="F301" s="76"/>
      <c r="H301" s="79"/>
      <c r="I301" s="66"/>
      <c r="J301" s="80"/>
      <c r="K301" s="82"/>
      <c r="L301" s="82"/>
      <c r="M301" s="66"/>
      <c r="N301" s="82"/>
      <c r="O301" s="82"/>
      <c r="P301" s="104"/>
      <c r="Q301" s="104"/>
      <c r="R301" s="104"/>
      <c r="S301" s="82"/>
      <c r="T301" s="82"/>
      <c r="U301" s="82"/>
      <c r="V301" s="66"/>
      <c r="W301" s="82"/>
      <c r="X301" s="82"/>
      <c r="Y301" s="183"/>
      <c r="Z301" s="82"/>
      <c r="AA301" s="181"/>
      <c r="AB301" s="82"/>
      <c r="AC301" s="82"/>
      <c r="AD301" s="82"/>
      <c r="AE301" s="82"/>
      <c r="AF301" s="82"/>
      <c r="AG301" s="83"/>
      <c r="AH301" s="83"/>
      <c r="AI301" s="219"/>
      <c r="AJ301" s="219"/>
      <c r="AK301" s="219"/>
      <c r="AL301" s="66"/>
      <c r="AM301" s="219"/>
      <c r="AN301" s="219"/>
      <c r="AO301" s="219"/>
      <c r="AP301" s="219"/>
      <c r="AQ301" s="219"/>
      <c r="AR301" s="219"/>
      <c r="AS301" s="219"/>
      <c r="AT301" s="219"/>
      <c r="AU301" s="219"/>
      <c r="AV301" s="219"/>
      <c r="AW301" s="219"/>
      <c r="AX301" s="219"/>
      <c r="AY301" s="219"/>
      <c r="AZ301" s="219"/>
      <c r="BA301" s="219"/>
      <c r="BB301" s="21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19"/>
      <c r="CD301" s="219"/>
      <c r="CE301" s="219"/>
      <c r="CF301" s="219"/>
      <c r="CG301" s="219"/>
      <c r="CH301" s="219"/>
      <c r="CI301" s="219"/>
      <c r="CJ301" s="219"/>
      <c r="CK301" s="219"/>
      <c r="CL301" s="219"/>
      <c r="CM301" s="219"/>
      <c r="CN301" s="219"/>
      <c r="CO301" s="219"/>
      <c r="CP301" s="219"/>
      <c r="CQ301" s="219"/>
      <c r="CR301" s="219"/>
      <c r="CS301" s="219"/>
      <c r="CT301" s="219"/>
      <c r="CU301" s="219"/>
      <c r="CV301" s="219"/>
      <c r="CW301" s="219"/>
      <c r="CX301" s="219"/>
      <c r="CY301" s="219"/>
      <c r="CZ301" s="219"/>
      <c r="DA301" s="219"/>
      <c r="DB301" s="219"/>
      <c r="DC301" s="219"/>
      <c r="DD301" s="219"/>
      <c r="DE301" s="219"/>
      <c r="DF301" s="219"/>
      <c r="DG301" s="219"/>
      <c r="DH301" s="219"/>
      <c r="DI301" s="219"/>
      <c r="DJ301" s="219"/>
      <c r="DK301" s="219"/>
      <c r="DL301" s="219"/>
      <c r="DM301" s="219"/>
      <c r="DN301" s="219"/>
      <c r="DO301" s="219"/>
      <c r="DP301" s="219"/>
      <c r="DQ301" s="219"/>
      <c r="DR301" s="219"/>
      <c r="DS301" s="219"/>
      <c r="DT301" s="219"/>
      <c r="DU301" s="219"/>
      <c r="DV301" s="219"/>
      <c r="DW301" s="219"/>
      <c r="DX301" s="219"/>
      <c r="DY301" s="219"/>
      <c r="DZ301" s="219"/>
      <c r="EA301" s="219"/>
      <c r="EB301" s="219"/>
      <c r="EC301" s="219"/>
      <c r="ED301" s="219"/>
      <c r="EE301" s="219"/>
      <c r="EF301" s="219"/>
      <c r="EG301" s="219"/>
      <c r="EH301" s="219"/>
      <c r="EI301" s="219"/>
      <c r="EJ301" s="219"/>
      <c r="EK301" s="219"/>
      <c r="EL301" s="219"/>
      <c r="EM301" s="219"/>
      <c r="EN301" s="219"/>
      <c r="EO301" s="219"/>
      <c r="EP301" s="219"/>
      <c r="EQ301" s="219"/>
      <c r="ER301" s="219"/>
      <c r="ES301" s="219"/>
      <c r="ET301" s="219"/>
      <c r="EU301" s="219"/>
      <c r="EV301" s="219"/>
      <c r="EW301" s="219"/>
      <c r="EX301" s="219"/>
      <c r="EY301" s="219"/>
      <c r="EZ301" s="219"/>
      <c r="FA301" s="219"/>
      <c r="FB301" s="219"/>
      <c r="FC301" s="219"/>
      <c r="FD301" s="219"/>
      <c r="FE301" s="219"/>
      <c r="FF301" s="219"/>
      <c r="FG301" s="219"/>
      <c r="FH301" s="219"/>
      <c r="FI301" s="219"/>
      <c r="FJ301" s="219"/>
      <c r="FK301" s="219"/>
      <c r="FL301" s="219"/>
      <c r="FM301" s="219"/>
      <c r="FN301" s="219"/>
      <c r="FO301" s="219"/>
      <c r="FP301" s="219"/>
      <c r="FQ301" s="219"/>
      <c r="FR301" s="219"/>
      <c r="FS301" s="219"/>
      <c r="FT301" s="219"/>
      <c r="FU301" s="219"/>
      <c r="FV301" s="219"/>
      <c r="FW301" s="219"/>
      <c r="FX301" s="219"/>
      <c r="FY301" s="219"/>
      <c r="FZ301" s="219"/>
      <c r="GA301" s="219"/>
      <c r="GB301" s="219"/>
      <c r="GC301" s="219"/>
      <c r="GD301" s="219"/>
      <c r="GE301" s="219"/>
      <c r="GF301" s="219"/>
      <c r="GG301" s="219"/>
      <c r="GH301" s="219"/>
      <c r="GI301" s="219"/>
      <c r="GJ301" s="219"/>
      <c r="GK301" s="219"/>
      <c r="GL301" s="219"/>
      <c r="GM301" s="219"/>
      <c r="GN301" s="219"/>
      <c r="GO301" s="219"/>
      <c r="GP301" s="219"/>
      <c r="GQ301" s="219"/>
      <c r="GR301" s="219"/>
      <c r="GS301" s="219"/>
      <c r="GT301" s="219"/>
      <c r="GU301" s="219"/>
      <c r="GV301" s="219"/>
      <c r="GW301" s="219"/>
      <c r="GX301" s="219"/>
      <c r="GY301" s="219"/>
      <c r="GZ301" s="219"/>
      <c r="HA301" s="219"/>
      <c r="HB301" s="219"/>
      <c r="HC301" s="219"/>
      <c r="HD301" s="219"/>
      <c r="HE301" s="219"/>
      <c r="HF301" s="219"/>
      <c r="HG301" s="219"/>
      <c r="HH301" s="219"/>
      <c r="HI301" s="219"/>
      <c r="HJ301" s="219"/>
      <c r="HK301" s="219"/>
      <c r="HL301" s="219"/>
      <c r="HM301" s="219"/>
      <c r="HN301" s="219"/>
      <c r="HO301" s="219"/>
      <c r="HP301" s="219"/>
      <c r="HQ301" s="219"/>
      <c r="HR301" s="219"/>
      <c r="HS301" s="219"/>
      <c r="HT301" s="219"/>
      <c r="HU301" s="219"/>
      <c r="HV301" s="219"/>
      <c r="HW301" s="219"/>
      <c r="HX301" s="219"/>
      <c r="HY301" s="219"/>
      <c r="HZ301" s="219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  <c r="IR301" s="4"/>
      <c r="IS301" s="4"/>
      <c r="IT301" s="4"/>
      <c r="IU301" s="4"/>
      <c r="IV301" s="4"/>
      <c r="IW301" s="4"/>
      <c r="IX301" s="4"/>
      <c r="IY301" s="4"/>
      <c r="IZ301" s="4"/>
      <c r="JA301" s="4"/>
      <c r="JB301" s="4"/>
      <c r="JC301" s="4"/>
      <c r="JD301" s="4"/>
      <c r="JE301" s="4"/>
    </row>
    <row r="302" spans="1:265" s="78" customFormat="1">
      <c r="A302" s="76"/>
      <c r="B302" s="76"/>
      <c r="C302" s="76"/>
      <c r="D302" s="76"/>
      <c r="E302" s="76"/>
      <c r="F302" s="76"/>
      <c r="H302" s="79"/>
      <c r="I302" s="66"/>
      <c r="J302" s="80"/>
      <c r="K302" s="82"/>
      <c r="L302" s="82"/>
      <c r="M302" s="66"/>
      <c r="N302" s="82"/>
      <c r="O302" s="82"/>
      <c r="P302" s="104"/>
      <c r="Q302" s="104"/>
      <c r="R302" s="104"/>
      <c r="S302" s="82"/>
      <c r="T302" s="82"/>
      <c r="U302" s="82"/>
      <c r="V302" s="66"/>
      <c r="W302" s="82"/>
      <c r="X302" s="82"/>
      <c r="Y302" s="183"/>
      <c r="Z302" s="82"/>
      <c r="AA302" s="181"/>
      <c r="AB302" s="82"/>
      <c r="AC302" s="82"/>
      <c r="AD302" s="82"/>
      <c r="AE302" s="82"/>
      <c r="AF302" s="82"/>
      <c r="AG302" s="83"/>
      <c r="AH302" s="83"/>
      <c r="AI302" s="219"/>
      <c r="AJ302" s="219"/>
      <c r="AK302" s="219"/>
      <c r="AL302" s="66"/>
      <c r="AM302" s="219"/>
      <c r="AN302" s="219"/>
      <c r="AO302" s="219"/>
      <c r="AP302" s="219"/>
      <c r="AQ302" s="219"/>
      <c r="AR302" s="219"/>
      <c r="AS302" s="219"/>
      <c r="AT302" s="219"/>
      <c r="AU302" s="219"/>
      <c r="AV302" s="219"/>
      <c r="AW302" s="219"/>
      <c r="AX302" s="219"/>
      <c r="AY302" s="219"/>
      <c r="AZ302" s="219"/>
      <c r="BA302" s="219"/>
      <c r="BB302" s="21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19"/>
      <c r="CD302" s="219"/>
      <c r="CE302" s="219"/>
      <c r="CF302" s="219"/>
      <c r="CG302" s="219"/>
      <c r="CH302" s="219"/>
      <c r="CI302" s="219"/>
      <c r="CJ302" s="219"/>
      <c r="CK302" s="219"/>
      <c r="CL302" s="219"/>
      <c r="CM302" s="219"/>
      <c r="CN302" s="219"/>
      <c r="CO302" s="219"/>
      <c r="CP302" s="219"/>
      <c r="CQ302" s="219"/>
      <c r="CR302" s="219"/>
      <c r="CS302" s="219"/>
      <c r="CT302" s="219"/>
      <c r="CU302" s="219"/>
      <c r="CV302" s="219"/>
      <c r="CW302" s="219"/>
      <c r="CX302" s="219"/>
      <c r="CY302" s="219"/>
      <c r="CZ302" s="219"/>
      <c r="DA302" s="219"/>
      <c r="DB302" s="219"/>
      <c r="DC302" s="219"/>
      <c r="DD302" s="219"/>
      <c r="DE302" s="219"/>
      <c r="DF302" s="219"/>
      <c r="DG302" s="219"/>
      <c r="DH302" s="219"/>
      <c r="DI302" s="219"/>
      <c r="DJ302" s="219"/>
      <c r="DK302" s="219"/>
      <c r="DL302" s="219"/>
      <c r="DM302" s="219"/>
      <c r="DN302" s="219"/>
      <c r="DO302" s="219"/>
      <c r="DP302" s="219"/>
      <c r="DQ302" s="219"/>
      <c r="DR302" s="219"/>
      <c r="DS302" s="219"/>
      <c r="DT302" s="219"/>
      <c r="DU302" s="219"/>
      <c r="DV302" s="219"/>
      <c r="DW302" s="219"/>
      <c r="DX302" s="219"/>
      <c r="DY302" s="219"/>
      <c r="DZ302" s="219"/>
      <c r="EA302" s="219"/>
      <c r="EB302" s="219"/>
      <c r="EC302" s="219"/>
      <c r="ED302" s="219"/>
      <c r="EE302" s="219"/>
      <c r="EF302" s="219"/>
      <c r="EG302" s="219"/>
      <c r="EH302" s="219"/>
      <c r="EI302" s="219"/>
      <c r="EJ302" s="219"/>
      <c r="EK302" s="219"/>
      <c r="EL302" s="219"/>
      <c r="EM302" s="219"/>
      <c r="EN302" s="219"/>
      <c r="EO302" s="219"/>
      <c r="EP302" s="219"/>
      <c r="EQ302" s="219"/>
      <c r="ER302" s="219"/>
      <c r="ES302" s="219"/>
      <c r="ET302" s="219"/>
      <c r="EU302" s="219"/>
      <c r="EV302" s="219"/>
      <c r="EW302" s="219"/>
      <c r="EX302" s="219"/>
      <c r="EY302" s="219"/>
      <c r="EZ302" s="219"/>
      <c r="FA302" s="219"/>
      <c r="FB302" s="219"/>
      <c r="FC302" s="219"/>
      <c r="FD302" s="219"/>
      <c r="FE302" s="219"/>
      <c r="FF302" s="219"/>
      <c r="FG302" s="219"/>
      <c r="FH302" s="219"/>
      <c r="FI302" s="219"/>
      <c r="FJ302" s="219"/>
      <c r="FK302" s="219"/>
      <c r="FL302" s="219"/>
      <c r="FM302" s="219"/>
      <c r="FN302" s="219"/>
      <c r="FO302" s="219"/>
      <c r="FP302" s="219"/>
      <c r="FQ302" s="219"/>
      <c r="FR302" s="219"/>
      <c r="FS302" s="219"/>
      <c r="FT302" s="219"/>
      <c r="FU302" s="219"/>
      <c r="FV302" s="219"/>
      <c r="FW302" s="219"/>
      <c r="FX302" s="219"/>
      <c r="FY302" s="219"/>
      <c r="FZ302" s="219"/>
      <c r="GA302" s="219"/>
      <c r="GB302" s="219"/>
      <c r="GC302" s="219"/>
      <c r="GD302" s="219"/>
      <c r="GE302" s="219"/>
      <c r="GF302" s="219"/>
      <c r="GG302" s="219"/>
      <c r="GH302" s="219"/>
      <c r="GI302" s="219"/>
      <c r="GJ302" s="219"/>
      <c r="GK302" s="219"/>
      <c r="GL302" s="219"/>
      <c r="GM302" s="219"/>
      <c r="GN302" s="219"/>
      <c r="GO302" s="219"/>
      <c r="GP302" s="219"/>
      <c r="GQ302" s="219"/>
      <c r="GR302" s="219"/>
      <c r="GS302" s="219"/>
      <c r="GT302" s="219"/>
      <c r="GU302" s="219"/>
      <c r="GV302" s="219"/>
      <c r="GW302" s="219"/>
      <c r="GX302" s="219"/>
      <c r="GY302" s="219"/>
      <c r="GZ302" s="219"/>
      <c r="HA302" s="219"/>
      <c r="HB302" s="219"/>
      <c r="HC302" s="219"/>
      <c r="HD302" s="219"/>
      <c r="HE302" s="219"/>
      <c r="HF302" s="219"/>
      <c r="HG302" s="219"/>
      <c r="HH302" s="219"/>
      <c r="HI302" s="219"/>
      <c r="HJ302" s="219"/>
      <c r="HK302" s="219"/>
      <c r="HL302" s="219"/>
      <c r="HM302" s="219"/>
      <c r="HN302" s="219"/>
      <c r="HO302" s="219"/>
      <c r="HP302" s="219"/>
      <c r="HQ302" s="219"/>
      <c r="HR302" s="219"/>
      <c r="HS302" s="219"/>
      <c r="HT302" s="219"/>
      <c r="HU302" s="219"/>
      <c r="HV302" s="219"/>
      <c r="HW302" s="219"/>
      <c r="HX302" s="219"/>
      <c r="HY302" s="219"/>
      <c r="HZ302" s="219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  <c r="IR302" s="4"/>
      <c r="IS302" s="4"/>
      <c r="IT302" s="4"/>
      <c r="IU302" s="4"/>
      <c r="IV302" s="4"/>
      <c r="IW302" s="4"/>
      <c r="IX302" s="4"/>
      <c r="IY302" s="4"/>
      <c r="IZ302" s="4"/>
      <c r="JA302" s="4"/>
      <c r="JB302" s="4"/>
      <c r="JC302" s="4"/>
      <c r="JD302" s="4"/>
      <c r="JE302" s="4"/>
    </row>
    <row r="303" spans="1:265" s="78" customFormat="1">
      <c r="A303" s="76"/>
      <c r="B303" s="76"/>
      <c r="C303" s="76"/>
      <c r="D303" s="76"/>
      <c r="E303" s="76"/>
      <c r="F303" s="76"/>
      <c r="H303" s="79"/>
      <c r="I303" s="66"/>
      <c r="J303" s="80"/>
      <c r="K303" s="82"/>
      <c r="L303" s="82"/>
      <c r="M303" s="66"/>
      <c r="N303" s="82"/>
      <c r="O303" s="82"/>
      <c r="P303" s="104"/>
      <c r="Q303" s="104"/>
      <c r="R303" s="104"/>
      <c r="S303" s="82"/>
      <c r="T303" s="82"/>
      <c r="U303" s="82"/>
      <c r="V303" s="66"/>
      <c r="W303" s="82"/>
      <c r="X303" s="82"/>
      <c r="Y303" s="183"/>
      <c r="Z303" s="82"/>
      <c r="AA303" s="181"/>
      <c r="AB303" s="82"/>
      <c r="AC303" s="82"/>
      <c r="AD303" s="82"/>
      <c r="AE303" s="82"/>
      <c r="AF303" s="82"/>
      <c r="AG303" s="83"/>
      <c r="AH303" s="83"/>
      <c r="AI303" s="219"/>
      <c r="AJ303" s="219"/>
      <c r="AK303" s="219"/>
      <c r="AL303" s="66"/>
      <c r="AM303" s="219"/>
      <c r="AN303" s="219"/>
      <c r="AO303" s="219"/>
      <c r="AP303" s="219"/>
      <c r="AQ303" s="219"/>
      <c r="AR303" s="219"/>
      <c r="AS303" s="219"/>
      <c r="AT303" s="219"/>
      <c r="AU303" s="219"/>
      <c r="AV303" s="219"/>
      <c r="AW303" s="219"/>
      <c r="AX303" s="219"/>
      <c r="AY303" s="219"/>
      <c r="AZ303" s="219"/>
      <c r="BA303" s="219"/>
      <c r="BB303" s="21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19"/>
      <c r="CD303" s="219"/>
      <c r="CE303" s="219"/>
      <c r="CF303" s="219"/>
      <c r="CG303" s="219"/>
      <c r="CH303" s="219"/>
      <c r="CI303" s="219"/>
      <c r="CJ303" s="219"/>
      <c r="CK303" s="219"/>
      <c r="CL303" s="219"/>
      <c r="CM303" s="219"/>
      <c r="CN303" s="219"/>
      <c r="CO303" s="219"/>
      <c r="CP303" s="219"/>
      <c r="CQ303" s="219"/>
      <c r="CR303" s="219"/>
      <c r="CS303" s="219"/>
      <c r="CT303" s="219"/>
      <c r="CU303" s="219"/>
      <c r="CV303" s="219"/>
      <c r="CW303" s="219"/>
      <c r="CX303" s="219"/>
      <c r="CY303" s="219"/>
      <c r="CZ303" s="219"/>
      <c r="DA303" s="219"/>
      <c r="DB303" s="219"/>
      <c r="DC303" s="219"/>
      <c r="DD303" s="219"/>
      <c r="DE303" s="219"/>
      <c r="DF303" s="219"/>
      <c r="DG303" s="219"/>
      <c r="DH303" s="219"/>
      <c r="DI303" s="219"/>
      <c r="DJ303" s="219"/>
      <c r="DK303" s="219"/>
      <c r="DL303" s="219"/>
      <c r="DM303" s="219"/>
      <c r="DN303" s="219"/>
      <c r="DO303" s="219"/>
      <c r="DP303" s="219"/>
      <c r="DQ303" s="219"/>
      <c r="DR303" s="219"/>
      <c r="DS303" s="219"/>
      <c r="DT303" s="219"/>
      <c r="DU303" s="219"/>
      <c r="DV303" s="219"/>
      <c r="DW303" s="219"/>
      <c r="DX303" s="219"/>
      <c r="DY303" s="219"/>
      <c r="DZ303" s="219"/>
      <c r="EA303" s="219"/>
      <c r="EB303" s="219"/>
      <c r="EC303" s="219"/>
      <c r="ED303" s="219"/>
      <c r="EE303" s="219"/>
      <c r="EF303" s="219"/>
      <c r="EG303" s="219"/>
      <c r="EH303" s="219"/>
      <c r="EI303" s="219"/>
      <c r="EJ303" s="219"/>
      <c r="EK303" s="219"/>
      <c r="EL303" s="219"/>
      <c r="EM303" s="219"/>
      <c r="EN303" s="219"/>
      <c r="EO303" s="219"/>
      <c r="EP303" s="219"/>
      <c r="EQ303" s="219"/>
      <c r="ER303" s="219"/>
      <c r="ES303" s="219"/>
      <c r="ET303" s="219"/>
      <c r="EU303" s="219"/>
      <c r="EV303" s="219"/>
      <c r="EW303" s="219"/>
      <c r="EX303" s="219"/>
      <c r="EY303" s="219"/>
      <c r="EZ303" s="219"/>
      <c r="FA303" s="219"/>
      <c r="FB303" s="219"/>
      <c r="FC303" s="219"/>
      <c r="FD303" s="219"/>
      <c r="FE303" s="219"/>
      <c r="FF303" s="219"/>
      <c r="FG303" s="219"/>
      <c r="FH303" s="219"/>
      <c r="FI303" s="219"/>
      <c r="FJ303" s="219"/>
      <c r="FK303" s="219"/>
      <c r="FL303" s="219"/>
      <c r="FM303" s="219"/>
      <c r="FN303" s="219"/>
      <c r="FO303" s="219"/>
      <c r="FP303" s="219"/>
      <c r="FQ303" s="219"/>
      <c r="FR303" s="219"/>
      <c r="FS303" s="219"/>
      <c r="FT303" s="219"/>
      <c r="FU303" s="219"/>
      <c r="FV303" s="219"/>
      <c r="FW303" s="219"/>
      <c r="FX303" s="219"/>
      <c r="FY303" s="219"/>
      <c r="FZ303" s="219"/>
      <c r="GA303" s="219"/>
      <c r="GB303" s="219"/>
      <c r="GC303" s="219"/>
      <c r="GD303" s="219"/>
      <c r="GE303" s="219"/>
      <c r="GF303" s="219"/>
      <c r="GG303" s="219"/>
      <c r="GH303" s="219"/>
      <c r="GI303" s="219"/>
      <c r="GJ303" s="219"/>
      <c r="GK303" s="219"/>
      <c r="GL303" s="219"/>
      <c r="GM303" s="219"/>
      <c r="GN303" s="219"/>
      <c r="GO303" s="219"/>
      <c r="GP303" s="219"/>
      <c r="GQ303" s="219"/>
      <c r="GR303" s="219"/>
      <c r="GS303" s="219"/>
      <c r="GT303" s="219"/>
      <c r="GU303" s="219"/>
      <c r="GV303" s="219"/>
      <c r="GW303" s="219"/>
      <c r="GX303" s="219"/>
      <c r="GY303" s="219"/>
      <c r="GZ303" s="219"/>
      <c r="HA303" s="219"/>
      <c r="HB303" s="219"/>
      <c r="HC303" s="219"/>
      <c r="HD303" s="219"/>
      <c r="HE303" s="219"/>
      <c r="HF303" s="219"/>
      <c r="HG303" s="219"/>
      <c r="HH303" s="219"/>
      <c r="HI303" s="219"/>
      <c r="HJ303" s="219"/>
      <c r="HK303" s="219"/>
      <c r="HL303" s="219"/>
      <c r="HM303" s="219"/>
      <c r="HN303" s="219"/>
      <c r="HO303" s="219"/>
      <c r="HP303" s="219"/>
      <c r="HQ303" s="219"/>
      <c r="HR303" s="219"/>
      <c r="HS303" s="219"/>
      <c r="HT303" s="219"/>
      <c r="HU303" s="219"/>
      <c r="HV303" s="219"/>
      <c r="HW303" s="219"/>
      <c r="HX303" s="219"/>
      <c r="HY303" s="219"/>
      <c r="HZ303" s="219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  <c r="IR303" s="4"/>
      <c r="IS303" s="4"/>
      <c r="IT303" s="4"/>
      <c r="IU303" s="4"/>
      <c r="IV303" s="4"/>
      <c r="IW303" s="4"/>
      <c r="IX303" s="4"/>
      <c r="IY303" s="4"/>
      <c r="IZ303" s="4"/>
      <c r="JA303" s="4"/>
      <c r="JB303" s="4"/>
      <c r="JC303" s="4"/>
      <c r="JD303" s="4"/>
      <c r="JE303" s="4"/>
    </row>
    <row r="304" spans="1:265" s="78" customFormat="1">
      <c r="A304" s="76"/>
      <c r="B304" s="76"/>
      <c r="C304" s="76"/>
      <c r="D304" s="76"/>
      <c r="E304" s="76"/>
      <c r="F304" s="76"/>
      <c r="H304" s="79"/>
      <c r="I304" s="66"/>
      <c r="J304" s="80"/>
      <c r="K304" s="82"/>
      <c r="L304" s="82"/>
      <c r="M304" s="66"/>
      <c r="N304" s="82"/>
      <c r="O304" s="82"/>
      <c r="P304" s="104"/>
      <c r="Q304" s="104"/>
      <c r="R304" s="104"/>
      <c r="S304" s="82"/>
      <c r="T304" s="82"/>
      <c r="U304" s="82"/>
      <c r="V304" s="66"/>
      <c r="W304" s="82"/>
      <c r="X304" s="82"/>
      <c r="Y304" s="183"/>
      <c r="Z304" s="82"/>
      <c r="AA304" s="181"/>
      <c r="AB304" s="82"/>
      <c r="AC304" s="82"/>
      <c r="AD304" s="82"/>
      <c r="AE304" s="82"/>
      <c r="AF304" s="82"/>
      <c r="AG304" s="83"/>
      <c r="AH304" s="83"/>
      <c r="AI304" s="219"/>
      <c r="AJ304" s="219"/>
      <c r="AK304" s="219"/>
      <c r="AL304" s="66"/>
      <c r="AM304" s="219"/>
      <c r="AN304" s="219"/>
      <c r="AO304" s="219"/>
      <c r="AP304" s="219"/>
      <c r="AQ304" s="219"/>
      <c r="AR304" s="219"/>
      <c r="AS304" s="219"/>
      <c r="AT304" s="219"/>
      <c r="AU304" s="219"/>
      <c r="AV304" s="219"/>
      <c r="AW304" s="219"/>
      <c r="AX304" s="219"/>
      <c r="AY304" s="219"/>
      <c r="AZ304" s="219"/>
      <c r="BA304" s="219"/>
      <c r="BB304" s="21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19"/>
      <c r="CD304" s="219"/>
      <c r="CE304" s="219"/>
      <c r="CF304" s="219"/>
      <c r="CG304" s="219"/>
      <c r="CH304" s="219"/>
      <c r="CI304" s="219"/>
      <c r="CJ304" s="219"/>
      <c r="CK304" s="219"/>
      <c r="CL304" s="219"/>
      <c r="CM304" s="219"/>
      <c r="CN304" s="219"/>
      <c r="CO304" s="219"/>
      <c r="CP304" s="219"/>
      <c r="CQ304" s="219"/>
      <c r="CR304" s="219"/>
      <c r="CS304" s="219"/>
      <c r="CT304" s="219"/>
      <c r="CU304" s="219"/>
      <c r="CV304" s="219"/>
      <c r="CW304" s="219"/>
      <c r="CX304" s="219"/>
      <c r="CY304" s="219"/>
      <c r="CZ304" s="219"/>
      <c r="DA304" s="219"/>
      <c r="DB304" s="219"/>
      <c r="DC304" s="219"/>
      <c r="DD304" s="219"/>
      <c r="DE304" s="219"/>
      <c r="DF304" s="219"/>
      <c r="DG304" s="219"/>
      <c r="DH304" s="219"/>
      <c r="DI304" s="219"/>
      <c r="DJ304" s="219"/>
      <c r="DK304" s="219"/>
      <c r="DL304" s="219"/>
      <c r="DM304" s="219"/>
      <c r="DN304" s="219"/>
      <c r="DO304" s="219"/>
      <c r="DP304" s="219"/>
      <c r="DQ304" s="219"/>
      <c r="DR304" s="219"/>
      <c r="DS304" s="219"/>
      <c r="DT304" s="219"/>
      <c r="DU304" s="219"/>
      <c r="DV304" s="219"/>
      <c r="DW304" s="219"/>
      <c r="DX304" s="219"/>
      <c r="DY304" s="219"/>
      <c r="DZ304" s="219"/>
      <c r="EA304" s="219"/>
      <c r="EB304" s="219"/>
      <c r="EC304" s="219"/>
      <c r="ED304" s="219"/>
      <c r="EE304" s="219"/>
      <c r="EF304" s="219"/>
      <c r="EG304" s="219"/>
      <c r="EH304" s="219"/>
      <c r="EI304" s="219"/>
      <c r="EJ304" s="219"/>
      <c r="EK304" s="219"/>
      <c r="EL304" s="219"/>
      <c r="EM304" s="219"/>
      <c r="EN304" s="219"/>
      <c r="EO304" s="219"/>
      <c r="EP304" s="219"/>
      <c r="EQ304" s="219"/>
      <c r="ER304" s="219"/>
      <c r="ES304" s="219"/>
      <c r="ET304" s="219"/>
      <c r="EU304" s="219"/>
      <c r="EV304" s="219"/>
      <c r="EW304" s="219"/>
      <c r="EX304" s="219"/>
      <c r="EY304" s="219"/>
      <c r="EZ304" s="219"/>
      <c r="FA304" s="219"/>
      <c r="FB304" s="219"/>
      <c r="FC304" s="219"/>
      <c r="FD304" s="219"/>
      <c r="FE304" s="219"/>
      <c r="FF304" s="219"/>
      <c r="FG304" s="219"/>
      <c r="FH304" s="219"/>
      <c r="FI304" s="219"/>
      <c r="FJ304" s="219"/>
      <c r="FK304" s="219"/>
      <c r="FL304" s="219"/>
      <c r="FM304" s="219"/>
      <c r="FN304" s="219"/>
      <c r="FO304" s="219"/>
      <c r="FP304" s="219"/>
      <c r="FQ304" s="219"/>
      <c r="FR304" s="219"/>
      <c r="FS304" s="219"/>
      <c r="FT304" s="219"/>
      <c r="FU304" s="219"/>
      <c r="FV304" s="219"/>
      <c r="FW304" s="219"/>
      <c r="FX304" s="219"/>
      <c r="FY304" s="219"/>
      <c r="FZ304" s="219"/>
      <c r="GA304" s="219"/>
      <c r="GB304" s="219"/>
      <c r="GC304" s="219"/>
      <c r="GD304" s="219"/>
      <c r="GE304" s="219"/>
      <c r="GF304" s="219"/>
      <c r="GG304" s="219"/>
      <c r="GH304" s="219"/>
      <c r="GI304" s="219"/>
      <c r="GJ304" s="219"/>
      <c r="GK304" s="219"/>
      <c r="GL304" s="219"/>
      <c r="GM304" s="219"/>
      <c r="GN304" s="219"/>
      <c r="GO304" s="219"/>
      <c r="GP304" s="219"/>
      <c r="GQ304" s="219"/>
      <c r="GR304" s="219"/>
      <c r="GS304" s="219"/>
      <c r="GT304" s="219"/>
      <c r="GU304" s="219"/>
      <c r="GV304" s="219"/>
      <c r="GW304" s="219"/>
      <c r="GX304" s="219"/>
      <c r="GY304" s="219"/>
      <c r="GZ304" s="219"/>
      <c r="HA304" s="219"/>
      <c r="HB304" s="219"/>
      <c r="HC304" s="219"/>
      <c r="HD304" s="219"/>
      <c r="HE304" s="219"/>
      <c r="HF304" s="219"/>
      <c r="HG304" s="219"/>
      <c r="HH304" s="219"/>
      <c r="HI304" s="219"/>
      <c r="HJ304" s="219"/>
      <c r="HK304" s="219"/>
      <c r="HL304" s="219"/>
      <c r="HM304" s="219"/>
      <c r="HN304" s="219"/>
      <c r="HO304" s="219"/>
      <c r="HP304" s="219"/>
      <c r="HQ304" s="219"/>
      <c r="HR304" s="219"/>
      <c r="HS304" s="219"/>
      <c r="HT304" s="219"/>
      <c r="HU304" s="219"/>
      <c r="HV304" s="219"/>
      <c r="HW304" s="219"/>
      <c r="HX304" s="219"/>
      <c r="HY304" s="219"/>
      <c r="HZ304" s="219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  <c r="IR304" s="4"/>
      <c r="IS304" s="4"/>
      <c r="IT304" s="4"/>
      <c r="IU304" s="4"/>
      <c r="IV304" s="4"/>
      <c r="IW304" s="4"/>
      <c r="IX304" s="4"/>
      <c r="IY304" s="4"/>
      <c r="IZ304" s="4"/>
      <c r="JA304" s="4"/>
      <c r="JB304" s="4"/>
      <c r="JC304" s="4"/>
      <c r="JD304" s="4"/>
      <c r="JE304" s="4"/>
    </row>
    <row r="305" spans="1:265" s="78" customFormat="1">
      <c r="A305" s="76"/>
      <c r="B305" s="76"/>
      <c r="C305" s="76"/>
      <c r="D305" s="76"/>
      <c r="E305" s="76"/>
      <c r="F305" s="76"/>
      <c r="H305" s="79"/>
      <c r="I305" s="66"/>
      <c r="J305" s="80"/>
      <c r="K305" s="82"/>
      <c r="L305" s="82"/>
      <c r="M305" s="66"/>
      <c r="N305" s="82"/>
      <c r="O305" s="82"/>
      <c r="P305" s="104"/>
      <c r="Q305" s="104"/>
      <c r="R305" s="104"/>
      <c r="S305" s="82"/>
      <c r="T305" s="82"/>
      <c r="U305" s="82"/>
      <c r="V305" s="66"/>
      <c r="W305" s="82"/>
      <c r="X305" s="82"/>
      <c r="Y305" s="183"/>
      <c r="Z305" s="82"/>
      <c r="AA305" s="181"/>
      <c r="AB305" s="82"/>
      <c r="AC305" s="82"/>
      <c r="AD305" s="82"/>
      <c r="AE305" s="82"/>
      <c r="AF305" s="82"/>
      <c r="AG305" s="83"/>
      <c r="AH305" s="83"/>
      <c r="AI305" s="219"/>
      <c r="AJ305" s="219"/>
      <c r="AK305" s="219"/>
      <c r="AL305" s="66"/>
      <c r="AM305" s="219"/>
      <c r="AN305" s="219"/>
      <c r="AO305" s="219"/>
      <c r="AP305" s="219"/>
      <c r="AQ305" s="219"/>
      <c r="AR305" s="219"/>
      <c r="AS305" s="219"/>
      <c r="AT305" s="219"/>
      <c r="AU305" s="219"/>
      <c r="AV305" s="219"/>
      <c r="AW305" s="219"/>
      <c r="AX305" s="219"/>
      <c r="AY305" s="219"/>
      <c r="AZ305" s="219"/>
      <c r="BA305" s="219"/>
      <c r="BB305" s="21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19"/>
      <c r="CD305" s="219"/>
      <c r="CE305" s="219"/>
      <c r="CF305" s="219"/>
      <c r="CG305" s="219"/>
      <c r="CH305" s="219"/>
      <c r="CI305" s="219"/>
      <c r="CJ305" s="219"/>
      <c r="CK305" s="219"/>
      <c r="CL305" s="219"/>
      <c r="CM305" s="219"/>
      <c r="CN305" s="219"/>
      <c r="CO305" s="219"/>
      <c r="CP305" s="219"/>
      <c r="CQ305" s="219"/>
      <c r="CR305" s="219"/>
      <c r="CS305" s="219"/>
      <c r="CT305" s="219"/>
      <c r="CU305" s="219"/>
      <c r="CV305" s="219"/>
      <c r="CW305" s="219"/>
      <c r="CX305" s="219"/>
      <c r="CY305" s="219"/>
      <c r="CZ305" s="219"/>
      <c r="DA305" s="219"/>
      <c r="DB305" s="219"/>
      <c r="DC305" s="219"/>
      <c r="DD305" s="219"/>
      <c r="DE305" s="219"/>
      <c r="DF305" s="219"/>
      <c r="DG305" s="219"/>
      <c r="DH305" s="219"/>
      <c r="DI305" s="219"/>
      <c r="DJ305" s="219"/>
      <c r="DK305" s="219"/>
      <c r="DL305" s="219"/>
      <c r="DM305" s="219"/>
      <c r="DN305" s="219"/>
      <c r="DO305" s="219"/>
      <c r="DP305" s="219"/>
      <c r="DQ305" s="219"/>
      <c r="DR305" s="219"/>
      <c r="DS305" s="219"/>
      <c r="DT305" s="219"/>
      <c r="DU305" s="219"/>
      <c r="DV305" s="219"/>
      <c r="DW305" s="219"/>
      <c r="DX305" s="219"/>
      <c r="DY305" s="219"/>
      <c r="DZ305" s="219"/>
      <c r="EA305" s="219"/>
      <c r="EB305" s="219"/>
      <c r="EC305" s="219"/>
      <c r="ED305" s="219"/>
      <c r="EE305" s="219"/>
      <c r="EF305" s="219"/>
      <c r="EG305" s="219"/>
      <c r="EH305" s="219"/>
      <c r="EI305" s="219"/>
      <c r="EJ305" s="219"/>
      <c r="EK305" s="219"/>
      <c r="EL305" s="219"/>
      <c r="EM305" s="219"/>
      <c r="EN305" s="219"/>
      <c r="EO305" s="219"/>
      <c r="EP305" s="219"/>
      <c r="EQ305" s="219"/>
      <c r="ER305" s="219"/>
      <c r="ES305" s="219"/>
      <c r="ET305" s="219"/>
      <c r="EU305" s="219"/>
      <c r="EV305" s="219"/>
      <c r="EW305" s="219"/>
      <c r="EX305" s="219"/>
      <c r="EY305" s="219"/>
      <c r="EZ305" s="219"/>
      <c r="FA305" s="219"/>
      <c r="FB305" s="219"/>
      <c r="FC305" s="219"/>
      <c r="FD305" s="219"/>
      <c r="FE305" s="219"/>
      <c r="FF305" s="219"/>
      <c r="FG305" s="219"/>
      <c r="FH305" s="219"/>
      <c r="FI305" s="219"/>
      <c r="FJ305" s="219"/>
      <c r="FK305" s="219"/>
      <c r="FL305" s="219"/>
      <c r="FM305" s="219"/>
      <c r="FN305" s="219"/>
      <c r="FO305" s="219"/>
      <c r="FP305" s="219"/>
      <c r="FQ305" s="219"/>
      <c r="FR305" s="219"/>
      <c r="FS305" s="219"/>
      <c r="FT305" s="219"/>
      <c r="FU305" s="219"/>
      <c r="FV305" s="219"/>
      <c r="FW305" s="219"/>
      <c r="FX305" s="219"/>
      <c r="FY305" s="219"/>
      <c r="FZ305" s="219"/>
      <c r="GA305" s="219"/>
      <c r="GB305" s="219"/>
      <c r="GC305" s="219"/>
      <c r="GD305" s="219"/>
      <c r="GE305" s="219"/>
      <c r="GF305" s="219"/>
      <c r="GG305" s="219"/>
      <c r="GH305" s="219"/>
      <c r="GI305" s="219"/>
      <c r="GJ305" s="219"/>
      <c r="GK305" s="219"/>
      <c r="GL305" s="219"/>
      <c r="GM305" s="219"/>
      <c r="GN305" s="219"/>
      <c r="GO305" s="219"/>
      <c r="GP305" s="219"/>
      <c r="GQ305" s="219"/>
      <c r="GR305" s="219"/>
      <c r="GS305" s="219"/>
      <c r="GT305" s="219"/>
      <c r="GU305" s="219"/>
      <c r="GV305" s="219"/>
      <c r="GW305" s="219"/>
      <c r="GX305" s="219"/>
      <c r="GY305" s="219"/>
      <c r="GZ305" s="219"/>
      <c r="HA305" s="219"/>
      <c r="HB305" s="219"/>
      <c r="HC305" s="219"/>
      <c r="HD305" s="219"/>
      <c r="HE305" s="219"/>
      <c r="HF305" s="219"/>
      <c r="HG305" s="219"/>
      <c r="HH305" s="219"/>
      <c r="HI305" s="219"/>
      <c r="HJ305" s="219"/>
      <c r="HK305" s="219"/>
      <c r="HL305" s="219"/>
      <c r="HM305" s="219"/>
      <c r="HN305" s="219"/>
      <c r="HO305" s="219"/>
      <c r="HP305" s="219"/>
      <c r="HQ305" s="219"/>
      <c r="HR305" s="219"/>
      <c r="HS305" s="219"/>
      <c r="HT305" s="219"/>
      <c r="HU305" s="219"/>
      <c r="HV305" s="219"/>
      <c r="HW305" s="219"/>
      <c r="HX305" s="219"/>
      <c r="HY305" s="219"/>
      <c r="HZ305" s="219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  <c r="IR305" s="4"/>
      <c r="IS305" s="4"/>
      <c r="IT305" s="4"/>
      <c r="IU305" s="4"/>
      <c r="IV305" s="4"/>
      <c r="IW305" s="4"/>
      <c r="IX305" s="4"/>
      <c r="IY305" s="4"/>
      <c r="IZ305" s="4"/>
      <c r="JA305" s="4"/>
      <c r="JB305" s="4"/>
      <c r="JC305" s="4"/>
      <c r="JD305" s="4"/>
      <c r="JE305" s="4"/>
    </row>
    <row r="306" spans="1:265" s="78" customFormat="1">
      <c r="A306" s="76"/>
      <c r="B306" s="76"/>
      <c r="C306" s="76"/>
      <c r="D306" s="76"/>
      <c r="E306" s="76"/>
      <c r="F306" s="76"/>
      <c r="H306" s="79"/>
      <c r="I306" s="66"/>
      <c r="J306" s="80"/>
      <c r="K306" s="82"/>
      <c r="L306" s="82"/>
      <c r="M306" s="66"/>
      <c r="N306" s="82"/>
      <c r="O306" s="82"/>
      <c r="P306" s="104"/>
      <c r="Q306" s="104"/>
      <c r="R306" s="104"/>
      <c r="S306" s="82"/>
      <c r="T306" s="82"/>
      <c r="U306" s="82"/>
      <c r="V306" s="66"/>
      <c r="W306" s="82"/>
      <c r="X306" s="82"/>
      <c r="Y306" s="183"/>
      <c r="Z306" s="82"/>
      <c r="AA306" s="181"/>
      <c r="AB306" s="82"/>
      <c r="AC306" s="82"/>
      <c r="AD306" s="82"/>
      <c r="AE306" s="82"/>
      <c r="AF306" s="82"/>
      <c r="AG306" s="83"/>
      <c r="AH306" s="83"/>
      <c r="AI306" s="219"/>
      <c r="AJ306" s="219"/>
      <c r="AK306" s="219"/>
      <c r="AL306" s="66"/>
      <c r="AM306" s="219"/>
      <c r="AN306" s="219"/>
      <c r="AO306" s="219"/>
      <c r="AP306" s="219"/>
      <c r="AQ306" s="219"/>
      <c r="AR306" s="219"/>
      <c r="AS306" s="219"/>
      <c r="AT306" s="219"/>
      <c r="AU306" s="219"/>
      <c r="AV306" s="219"/>
      <c r="AW306" s="219"/>
      <c r="AX306" s="219"/>
      <c r="AY306" s="219"/>
      <c r="AZ306" s="219"/>
      <c r="BA306" s="219"/>
      <c r="BB306" s="21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19"/>
      <c r="CD306" s="219"/>
      <c r="CE306" s="219"/>
      <c r="CF306" s="219"/>
      <c r="CG306" s="219"/>
      <c r="CH306" s="219"/>
      <c r="CI306" s="219"/>
      <c r="CJ306" s="219"/>
      <c r="CK306" s="219"/>
      <c r="CL306" s="219"/>
      <c r="CM306" s="219"/>
      <c r="CN306" s="219"/>
      <c r="CO306" s="219"/>
      <c r="CP306" s="219"/>
      <c r="CQ306" s="219"/>
      <c r="CR306" s="219"/>
      <c r="CS306" s="219"/>
      <c r="CT306" s="219"/>
      <c r="CU306" s="219"/>
      <c r="CV306" s="219"/>
      <c r="CW306" s="219"/>
      <c r="CX306" s="219"/>
      <c r="CY306" s="219"/>
      <c r="CZ306" s="219"/>
      <c r="DA306" s="219"/>
      <c r="DB306" s="219"/>
      <c r="DC306" s="219"/>
      <c r="DD306" s="219"/>
      <c r="DE306" s="219"/>
      <c r="DF306" s="219"/>
      <c r="DG306" s="219"/>
      <c r="DH306" s="219"/>
      <c r="DI306" s="219"/>
      <c r="DJ306" s="219"/>
      <c r="DK306" s="219"/>
      <c r="DL306" s="219"/>
      <c r="DM306" s="219"/>
      <c r="DN306" s="219"/>
      <c r="DO306" s="219"/>
      <c r="DP306" s="219"/>
      <c r="DQ306" s="219"/>
      <c r="DR306" s="219"/>
      <c r="DS306" s="219"/>
      <c r="DT306" s="219"/>
      <c r="DU306" s="219"/>
      <c r="DV306" s="219"/>
      <c r="DW306" s="219"/>
      <c r="DX306" s="219"/>
      <c r="DY306" s="219"/>
      <c r="DZ306" s="219"/>
      <c r="EA306" s="219"/>
      <c r="EB306" s="219"/>
      <c r="EC306" s="219"/>
      <c r="ED306" s="219"/>
      <c r="EE306" s="219"/>
      <c r="EF306" s="219"/>
      <c r="EG306" s="219"/>
      <c r="EH306" s="219"/>
      <c r="EI306" s="219"/>
      <c r="EJ306" s="219"/>
      <c r="EK306" s="219"/>
      <c r="EL306" s="219"/>
      <c r="EM306" s="219"/>
      <c r="EN306" s="219"/>
      <c r="EO306" s="219"/>
      <c r="EP306" s="219"/>
      <c r="EQ306" s="219"/>
      <c r="ER306" s="219"/>
      <c r="ES306" s="219"/>
      <c r="ET306" s="219"/>
      <c r="EU306" s="219"/>
      <c r="EV306" s="219"/>
      <c r="EW306" s="219"/>
      <c r="EX306" s="219"/>
      <c r="EY306" s="219"/>
      <c r="EZ306" s="219"/>
      <c r="FA306" s="219"/>
      <c r="FB306" s="219"/>
      <c r="FC306" s="219"/>
      <c r="FD306" s="219"/>
      <c r="FE306" s="219"/>
      <c r="FF306" s="219"/>
      <c r="FG306" s="219"/>
      <c r="FH306" s="219"/>
      <c r="FI306" s="219"/>
      <c r="FJ306" s="219"/>
      <c r="FK306" s="219"/>
      <c r="FL306" s="219"/>
      <c r="FM306" s="219"/>
      <c r="FN306" s="219"/>
      <c r="FO306" s="219"/>
      <c r="FP306" s="219"/>
      <c r="FQ306" s="219"/>
      <c r="FR306" s="219"/>
      <c r="FS306" s="219"/>
      <c r="FT306" s="219"/>
      <c r="FU306" s="219"/>
      <c r="FV306" s="219"/>
      <c r="FW306" s="219"/>
      <c r="FX306" s="219"/>
      <c r="FY306" s="219"/>
      <c r="FZ306" s="219"/>
      <c r="GA306" s="219"/>
      <c r="GB306" s="219"/>
      <c r="GC306" s="219"/>
      <c r="GD306" s="219"/>
      <c r="GE306" s="219"/>
      <c r="GF306" s="219"/>
      <c r="GG306" s="219"/>
      <c r="GH306" s="219"/>
      <c r="GI306" s="219"/>
      <c r="GJ306" s="219"/>
      <c r="GK306" s="219"/>
      <c r="GL306" s="219"/>
      <c r="GM306" s="219"/>
      <c r="GN306" s="219"/>
      <c r="GO306" s="219"/>
      <c r="GP306" s="219"/>
      <c r="GQ306" s="219"/>
      <c r="GR306" s="219"/>
      <c r="GS306" s="219"/>
      <c r="GT306" s="219"/>
      <c r="GU306" s="219"/>
      <c r="GV306" s="219"/>
      <c r="GW306" s="219"/>
      <c r="GX306" s="219"/>
      <c r="GY306" s="219"/>
      <c r="GZ306" s="219"/>
      <c r="HA306" s="219"/>
      <c r="HB306" s="219"/>
      <c r="HC306" s="219"/>
      <c r="HD306" s="219"/>
      <c r="HE306" s="219"/>
      <c r="HF306" s="219"/>
      <c r="HG306" s="219"/>
      <c r="HH306" s="219"/>
      <c r="HI306" s="219"/>
      <c r="HJ306" s="219"/>
      <c r="HK306" s="219"/>
      <c r="HL306" s="219"/>
      <c r="HM306" s="219"/>
      <c r="HN306" s="219"/>
      <c r="HO306" s="219"/>
      <c r="HP306" s="219"/>
      <c r="HQ306" s="219"/>
      <c r="HR306" s="219"/>
      <c r="HS306" s="219"/>
      <c r="HT306" s="219"/>
      <c r="HU306" s="219"/>
      <c r="HV306" s="219"/>
      <c r="HW306" s="219"/>
      <c r="HX306" s="219"/>
      <c r="HY306" s="219"/>
      <c r="HZ306" s="219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  <c r="IR306" s="4"/>
      <c r="IS306" s="4"/>
      <c r="IT306" s="4"/>
      <c r="IU306" s="4"/>
      <c r="IV306" s="4"/>
      <c r="IW306" s="4"/>
      <c r="IX306" s="4"/>
      <c r="IY306" s="4"/>
      <c r="IZ306" s="4"/>
      <c r="JA306" s="4"/>
      <c r="JB306" s="4"/>
      <c r="JC306" s="4"/>
      <c r="JD306" s="4"/>
      <c r="JE306" s="4"/>
    </row>
    <row r="307" spans="1:265" s="78" customFormat="1">
      <c r="A307" s="76"/>
      <c r="B307" s="76"/>
      <c r="C307" s="76"/>
      <c r="D307" s="76"/>
      <c r="E307" s="76"/>
      <c r="F307" s="76"/>
      <c r="H307" s="79"/>
      <c r="I307" s="66"/>
      <c r="J307" s="80"/>
      <c r="K307" s="82"/>
      <c r="L307" s="82"/>
      <c r="M307" s="66"/>
      <c r="N307" s="82"/>
      <c r="O307" s="82"/>
      <c r="P307" s="104"/>
      <c r="Q307" s="104"/>
      <c r="R307" s="104"/>
      <c r="S307" s="82"/>
      <c r="T307" s="82"/>
      <c r="U307" s="82"/>
      <c r="V307" s="66"/>
      <c r="W307" s="82"/>
      <c r="X307" s="82"/>
      <c r="Y307" s="183"/>
      <c r="Z307" s="82"/>
      <c r="AA307" s="181"/>
      <c r="AB307" s="82"/>
      <c r="AC307" s="82"/>
      <c r="AD307" s="82"/>
      <c r="AE307" s="82"/>
      <c r="AF307" s="82"/>
      <c r="AG307" s="83"/>
      <c r="AH307" s="83"/>
      <c r="AI307" s="219"/>
      <c r="AJ307" s="219"/>
      <c r="AK307" s="219"/>
      <c r="AL307" s="66"/>
      <c r="AM307" s="219"/>
      <c r="AN307" s="219"/>
      <c r="AO307" s="219"/>
      <c r="AP307" s="219"/>
      <c r="AQ307" s="219"/>
      <c r="AR307" s="219"/>
      <c r="AS307" s="219"/>
      <c r="AT307" s="219"/>
      <c r="AU307" s="219"/>
      <c r="AV307" s="219"/>
      <c r="AW307" s="219"/>
      <c r="AX307" s="219"/>
      <c r="AY307" s="219"/>
      <c r="AZ307" s="219"/>
      <c r="BA307" s="219"/>
      <c r="BB307" s="21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19"/>
      <c r="CD307" s="219"/>
      <c r="CE307" s="219"/>
      <c r="CF307" s="219"/>
      <c r="CG307" s="219"/>
      <c r="CH307" s="219"/>
      <c r="CI307" s="219"/>
      <c r="CJ307" s="219"/>
      <c r="CK307" s="219"/>
      <c r="CL307" s="219"/>
      <c r="CM307" s="219"/>
      <c r="CN307" s="219"/>
      <c r="CO307" s="219"/>
      <c r="CP307" s="219"/>
      <c r="CQ307" s="219"/>
      <c r="CR307" s="219"/>
      <c r="CS307" s="219"/>
      <c r="CT307" s="219"/>
      <c r="CU307" s="219"/>
      <c r="CV307" s="219"/>
      <c r="CW307" s="219"/>
      <c r="CX307" s="219"/>
      <c r="CY307" s="219"/>
      <c r="CZ307" s="219"/>
      <c r="DA307" s="219"/>
      <c r="DB307" s="219"/>
      <c r="DC307" s="219"/>
      <c r="DD307" s="219"/>
      <c r="DE307" s="219"/>
      <c r="DF307" s="219"/>
      <c r="DG307" s="219"/>
      <c r="DH307" s="219"/>
      <c r="DI307" s="219"/>
      <c r="DJ307" s="219"/>
      <c r="DK307" s="219"/>
      <c r="DL307" s="219"/>
      <c r="DM307" s="219"/>
      <c r="DN307" s="219"/>
      <c r="DO307" s="219"/>
      <c r="DP307" s="219"/>
      <c r="DQ307" s="219"/>
      <c r="DR307" s="219"/>
      <c r="DS307" s="219"/>
      <c r="DT307" s="219"/>
      <c r="DU307" s="219"/>
      <c r="DV307" s="219"/>
      <c r="DW307" s="219"/>
      <c r="DX307" s="219"/>
      <c r="DY307" s="219"/>
      <c r="DZ307" s="219"/>
      <c r="EA307" s="219"/>
      <c r="EB307" s="219"/>
      <c r="EC307" s="219"/>
      <c r="ED307" s="219"/>
      <c r="EE307" s="219"/>
      <c r="EF307" s="219"/>
      <c r="EG307" s="219"/>
      <c r="EH307" s="219"/>
      <c r="EI307" s="219"/>
      <c r="EJ307" s="219"/>
      <c r="EK307" s="219"/>
      <c r="EL307" s="219"/>
      <c r="EM307" s="219"/>
      <c r="EN307" s="219"/>
      <c r="EO307" s="219"/>
      <c r="EP307" s="219"/>
      <c r="EQ307" s="219"/>
      <c r="ER307" s="219"/>
      <c r="ES307" s="219"/>
      <c r="ET307" s="219"/>
      <c r="EU307" s="219"/>
      <c r="EV307" s="219"/>
      <c r="EW307" s="219"/>
      <c r="EX307" s="219"/>
      <c r="EY307" s="219"/>
      <c r="EZ307" s="219"/>
      <c r="FA307" s="219"/>
      <c r="FB307" s="219"/>
      <c r="FC307" s="219"/>
      <c r="FD307" s="219"/>
      <c r="FE307" s="219"/>
      <c r="FF307" s="219"/>
      <c r="FG307" s="219"/>
      <c r="FH307" s="219"/>
      <c r="FI307" s="219"/>
      <c r="FJ307" s="219"/>
      <c r="FK307" s="219"/>
      <c r="FL307" s="219"/>
      <c r="FM307" s="219"/>
      <c r="FN307" s="219"/>
      <c r="FO307" s="219"/>
      <c r="FP307" s="219"/>
      <c r="FQ307" s="219"/>
      <c r="FR307" s="219"/>
      <c r="FS307" s="219"/>
      <c r="FT307" s="219"/>
      <c r="FU307" s="219"/>
      <c r="FV307" s="219"/>
      <c r="FW307" s="219"/>
      <c r="FX307" s="219"/>
      <c r="FY307" s="219"/>
      <c r="FZ307" s="219"/>
      <c r="GA307" s="219"/>
      <c r="GB307" s="219"/>
      <c r="GC307" s="219"/>
      <c r="GD307" s="219"/>
      <c r="GE307" s="219"/>
      <c r="GF307" s="219"/>
      <c r="GG307" s="219"/>
      <c r="GH307" s="219"/>
      <c r="GI307" s="219"/>
      <c r="GJ307" s="219"/>
      <c r="GK307" s="219"/>
      <c r="GL307" s="219"/>
      <c r="GM307" s="219"/>
      <c r="GN307" s="219"/>
      <c r="GO307" s="219"/>
      <c r="GP307" s="219"/>
      <c r="GQ307" s="219"/>
      <c r="GR307" s="219"/>
      <c r="GS307" s="219"/>
      <c r="GT307" s="219"/>
      <c r="GU307" s="219"/>
      <c r="GV307" s="219"/>
      <c r="GW307" s="219"/>
      <c r="GX307" s="219"/>
      <c r="GY307" s="219"/>
      <c r="GZ307" s="219"/>
      <c r="HA307" s="219"/>
      <c r="HB307" s="219"/>
      <c r="HC307" s="219"/>
      <c r="HD307" s="219"/>
      <c r="HE307" s="219"/>
      <c r="HF307" s="219"/>
      <c r="HG307" s="219"/>
      <c r="HH307" s="219"/>
      <c r="HI307" s="219"/>
      <c r="HJ307" s="219"/>
      <c r="HK307" s="219"/>
      <c r="HL307" s="219"/>
      <c r="HM307" s="219"/>
      <c r="HN307" s="219"/>
      <c r="HO307" s="219"/>
      <c r="HP307" s="219"/>
      <c r="HQ307" s="219"/>
      <c r="HR307" s="219"/>
      <c r="HS307" s="219"/>
      <c r="HT307" s="219"/>
      <c r="HU307" s="219"/>
      <c r="HV307" s="219"/>
      <c r="HW307" s="219"/>
      <c r="HX307" s="219"/>
      <c r="HY307" s="219"/>
      <c r="HZ307" s="219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  <c r="IR307" s="4"/>
      <c r="IS307" s="4"/>
      <c r="IT307" s="4"/>
      <c r="IU307" s="4"/>
      <c r="IV307" s="4"/>
      <c r="IW307" s="4"/>
      <c r="IX307" s="4"/>
      <c r="IY307" s="4"/>
      <c r="IZ307" s="4"/>
      <c r="JA307" s="4"/>
      <c r="JB307" s="4"/>
      <c r="JC307" s="4"/>
      <c r="JD307" s="4"/>
      <c r="JE307" s="4"/>
    </row>
    <row r="308" spans="1:265" s="78" customFormat="1">
      <c r="A308" s="76"/>
      <c r="B308" s="76"/>
      <c r="C308" s="76"/>
      <c r="D308" s="76"/>
      <c r="E308" s="76"/>
      <c r="F308" s="76"/>
      <c r="H308" s="79"/>
      <c r="I308" s="66"/>
      <c r="J308" s="80"/>
      <c r="K308" s="82"/>
      <c r="L308" s="82"/>
      <c r="M308" s="66"/>
      <c r="N308" s="82"/>
      <c r="O308" s="82"/>
      <c r="P308" s="104"/>
      <c r="Q308" s="104"/>
      <c r="R308" s="104"/>
      <c r="S308" s="82"/>
      <c r="T308" s="82"/>
      <c r="U308" s="82"/>
      <c r="V308" s="66"/>
      <c r="W308" s="82"/>
      <c r="X308" s="82"/>
      <c r="Y308" s="183"/>
      <c r="Z308" s="82"/>
      <c r="AA308" s="181"/>
      <c r="AB308" s="82"/>
      <c r="AC308" s="82"/>
      <c r="AD308" s="82"/>
      <c r="AE308" s="82"/>
      <c r="AF308" s="82"/>
      <c r="AG308" s="83"/>
      <c r="AH308" s="83"/>
      <c r="AI308" s="219"/>
      <c r="AJ308" s="219"/>
      <c r="AK308" s="219"/>
      <c r="AL308" s="66"/>
      <c r="AM308" s="219"/>
      <c r="AN308" s="219"/>
      <c r="AO308" s="219"/>
      <c r="AP308" s="219"/>
      <c r="AQ308" s="219"/>
      <c r="AR308" s="219"/>
      <c r="AS308" s="219"/>
      <c r="AT308" s="219"/>
      <c r="AU308" s="219"/>
      <c r="AV308" s="219"/>
      <c r="AW308" s="219"/>
      <c r="AX308" s="219"/>
      <c r="AY308" s="219"/>
      <c r="AZ308" s="219"/>
      <c r="BA308" s="219"/>
      <c r="BB308" s="21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19"/>
      <c r="CD308" s="219"/>
      <c r="CE308" s="219"/>
      <c r="CF308" s="219"/>
      <c r="CG308" s="219"/>
      <c r="CH308" s="219"/>
      <c r="CI308" s="219"/>
      <c r="CJ308" s="219"/>
      <c r="CK308" s="219"/>
      <c r="CL308" s="219"/>
      <c r="CM308" s="219"/>
      <c r="CN308" s="219"/>
      <c r="CO308" s="219"/>
      <c r="CP308" s="219"/>
      <c r="CQ308" s="219"/>
      <c r="CR308" s="219"/>
      <c r="CS308" s="219"/>
      <c r="CT308" s="219"/>
      <c r="CU308" s="219"/>
      <c r="CV308" s="219"/>
      <c r="CW308" s="219"/>
      <c r="CX308" s="219"/>
      <c r="CY308" s="219"/>
      <c r="CZ308" s="219"/>
      <c r="DA308" s="219"/>
      <c r="DB308" s="219"/>
      <c r="DC308" s="219"/>
      <c r="DD308" s="219"/>
      <c r="DE308" s="219"/>
      <c r="DF308" s="219"/>
      <c r="DG308" s="219"/>
      <c r="DH308" s="219"/>
      <c r="DI308" s="219"/>
      <c r="DJ308" s="219"/>
      <c r="DK308" s="219"/>
      <c r="DL308" s="219"/>
      <c r="DM308" s="219"/>
      <c r="DN308" s="219"/>
      <c r="DO308" s="219"/>
      <c r="DP308" s="219"/>
      <c r="DQ308" s="219"/>
      <c r="DR308" s="219"/>
      <c r="DS308" s="219"/>
      <c r="DT308" s="219"/>
      <c r="DU308" s="219"/>
      <c r="DV308" s="219"/>
      <c r="DW308" s="219"/>
      <c r="DX308" s="219"/>
      <c r="DY308" s="219"/>
      <c r="DZ308" s="219"/>
      <c r="EA308" s="219"/>
      <c r="EB308" s="219"/>
      <c r="EC308" s="219"/>
      <c r="ED308" s="219"/>
      <c r="EE308" s="219"/>
      <c r="EF308" s="219"/>
      <c r="EG308" s="219"/>
      <c r="EH308" s="219"/>
      <c r="EI308" s="219"/>
      <c r="EJ308" s="219"/>
      <c r="EK308" s="219"/>
      <c r="EL308" s="219"/>
      <c r="EM308" s="219"/>
      <c r="EN308" s="219"/>
      <c r="EO308" s="219"/>
      <c r="EP308" s="219"/>
      <c r="EQ308" s="219"/>
      <c r="ER308" s="219"/>
      <c r="ES308" s="219"/>
      <c r="ET308" s="219"/>
      <c r="EU308" s="219"/>
      <c r="EV308" s="219"/>
      <c r="EW308" s="219"/>
      <c r="EX308" s="219"/>
      <c r="EY308" s="219"/>
      <c r="EZ308" s="219"/>
      <c r="FA308" s="219"/>
      <c r="FB308" s="219"/>
      <c r="FC308" s="219"/>
      <c r="FD308" s="219"/>
      <c r="FE308" s="219"/>
      <c r="FF308" s="219"/>
      <c r="FG308" s="219"/>
      <c r="FH308" s="219"/>
      <c r="FI308" s="219"/>
      <c r="FJ308" s="219"/>
      <c r="FK308" s="219"/>
      <c r="FL308" s="219"/>
      <c r="FM308" s="219"/>
      <c r="FN308" s="219"/>
      <c r="FO308" s="219"/>
      <c r="FP308" s="219"/>
      <c r="FQ308" s="219"/>
      <c r="FR308" s="219"/>
      <c r="FS308" s="219"/>
      <c r="FT308" s="219"/>
      <c r="FU308" s="219"/>
      <c r="FV308" s="219"/>
      <c r="FW308" s="219"/>
      <c r="FX308" s="219"/>
      <c r="FY308" s="219"/>
      <c r="FZ308" s="219"/>
      <c r="GA308" s="219"/>
      <c r="GB308" s="219"/>
      <c r="GC308" s="219"/>
      <c r="GD308" s="219"/>
      <c r="GE308" s="219"/>
      <c r="GF308" s="219"/>
      <c r="GG308" s="219"/>
      <c r="GH308" s="219"/>
      <c r="GI308" s="219"/>
      <c r="GJ308" s="219"/>
      <c r="GK308" s="219"/>
      <c r="GL308" s="219"/>
      <c r="GM308" s="219"/>
      <c r="GN308" s="219"/>
      <c r="GO308" s="219"/>
      <c r="GP308" s="219"/>
      <c r="GQ308" s="219"/>
      <c r="GR308" s="219"/>
      <c r="GS308" s="219"/>
      <c r="GT308" s="219"/>
      <c r="GU308" s="219"/>
      <c r="GV308" s="219"/>
      <c r="GW308" s="219"/>
      <c r="GX308" s="219"/>
      <c r="GY308" s="219"/>
      <c r="GZ308" s="219"/>
      <c r="HA308" s="219"/>
      <c r="HB308" s="219"/>
      <c r="HC308" s="219"/>
      <c r="HD308" s="219"/>
      <c r="HE308" s="219"/>
      <c r="HF308" s="219"/>
      <c r="HG308" s="219"/>
      <c r="HH308" s="219"/>
      <c r="HI308" s="219"/>
      <c r="HJ308" s="219"/>
      <c r="HK308" s="219"/>
      <c r="HL308" s="219"/>
      <c r="HM308" s="219"/>
      <c r="HN308" s="219"/>
      <c r="HO308" s="219"/>
      <c r="HP308" s="219"/>
      <c r="HQ308" s="219"/>
      <c r="HR308" s="219"/>
      <c r="HS308" s="219"/>
      <c r="HT308" s="219"/>
      <c r="HU308" s="219"/>
      <c r="HV308" s="219"/>
      <c r="HW308" s="219"/>
      <c r="HX308" s="219"/>
      <c r="HY308" s="219"/>
      <c r="HZ308" s="219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  <c r="IR308" s="4"/>
      <c r="IS308" s="4"/>
      <c r="IT308" s="4"/>
      <c r="IU308" s="4"/>
      <c r="IV308" s="4"/>
      <c r="IW308" s="4"/>
      <c r="IX308" s="4"/>
      <c r="IY308" s="4"/>
      <c r="IZ308" s="4"/>
      <c r="JA308" s="4"/>
      <c r="JB308" s="4"/>
      <c r="JC308" s="4"/>
      <c r="JD308" s="4"/>
      <c r="JE308" s="4"/>
    </row>
    <row r="309" spans="1:265" s="78" customFormat="1">
      <c r="A309" s="76"/>
      <c r="B309" s="76"/>
      <c r="C309" s="76"/>
      <c r="D309" s="76"/>
      <c r="E309" s="76"/>
      <c r="F309" s="76"/>
      <c r="H309" s="79"/>
      <c r="I309" s="66"/>
      <c r="J309" s="80"/>
      <c r="K309" s="82"/>
      <c r="L309" s="82"/>
      <c r="M309" s="66"/>
      <c r="N309" s="82"/>
      <c r="O309" s="82"/>
      <c r="P309" s="104"/>
      <c r="Q309" s="104"/>
      <c r="R309" s="104"/>
      <c r="S309" s="82"/>
      <c r="T309" s="82"/>
      <c r="U309" s="82"/>
      <c r="V309" s="66"/>
      <c r="W309" s="82"/>
      <c r="X309" s="82"/>
      <c r="Y309" s="183"/>
      <c r="Z309" s="82"/>
      <c r="AA309" s="181"/>
      <c r="AB309" s="82"/>
      <c r="AC309" s="82"/>
      <c r="AD309" s="82"/>
      <c r="AE309" s="82"/>
      <c r="AF309" s="82"/>
      <c r="AG309" s="83"/>
      <c r="AH309" s="83"/>
      <c r="AI309" s="219"/>
      <c r="AJ309" s="219"/>
      <c r="AK309" s="219"/>
      <c r="AL309" s="66"/>
      <c r="AM309" s="219"/>
      <c r="AN309" s="219"/>
      <c r="AO309" s="219"/>
      <c r="AP309" s="219"/>
      <c r="AQ309" s="219"/>
      <c r="AR309" s="219"/>
      <c r="AS309" s="219"/>
      <c r="AT309" s="219"/>
      <c r="AU309" s="219"/>
      <c r="AV309" s="219"/>
      <c r="AW309" s="219"/>
      <c r="AX309" s="219"/>
      <c r="AY309" s="219"/>
      <c r="AZ309" s="219"/>
      <c r="BA309" s="219"/>
      <c r="BB309" s="21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19"/>
      <c r="CD309" s="219"/>
      <c r="CE309" s="219"/>
      <c r="CF309" s="219"/>
      <c r="CG309" s="219"/>
      <c r="CH309" s="219"/>
      <c r="CI309" s="219"/>
      <c r="CJ309" s="219"/>
      <c r="CK309" s="219"/>
      <c r="CL309" s="219"/>
      <c r="CM309" s="219"/>
      <c r="CN309" s="219"/>
      <c r="CO309" s="219"/>
      <c r="CP309" s="219"/>
      <c r="CQ309" s="219"/>
      <c r="CR309" s="219"/>
      <c r="CS309" s="219"/>
      <c r="CT309" s="219"/>
      <c r="CU309" s="219"/>
      <c r="CV309" s="219"/>
      <c r="CW309" s="219"/>
      <c r="CX309" s="219"/>
      <c r="CY309" s="219"/>
      <c r="CZ309" s="219"/>
      <c r="DA309" s="219"/>
      <c r="DB309" s="219"/>
      <c r="DC309" s="219"/>
      <c r="DD309" s="219"/>
      <c r="DE309" s="219"/>
      <c r="DF309" s="219"/>
      <c r="DG309" s="219"/>
      <c r="DH309" s="219"/>
      <c r="DI309" s="219"/>
      <c r="DJ309" s="219"/>
      <c r="DK309" s="219"/>
      <c r="DL309" s="219"/>
      <c r="DM309" s="219"/>
      <c r="DN309" s="219"/>
      <c r="DO309" s="219"/>
      <c r="DP309" s="219"/>
      <c r="DQ309" s="219"/>
      <c r="DR309" s="219"/>
      <c r="DS309" s="219"/>
      <c r="DT309" s="219"/>
      <c r="DU309" s="219"/>
      <c r="DV309" s="219"/>
      <c r="DW309" s="219"/>
      <c r="DX309" s="219"/>
      <c r="DY309" s="219"/>
      <c r="DZ309" s="219"/>
      <c r="EA309" s="219"/>
      <c r="EB309" s="219"/>
      <c r="EC309" s="219"/>
      <c r="ED309" s="219"/>
      <c r="EE309" s="219"/>
      <c r="EF309" s="219"/>
      <c r="EG309" s="219"/>
      <c r="EH309" s="219"/>
      <c r="EI309" s="219"/>
      <c r="EJ309" s="219"/>
      <c r="EK309" s="219"/>
      <c r="EL309" s="219"/>
      <c r="EM309" s="219"/>
      <c r="EN309" s="219"/>
      <c r="EO309" s="219"/>
      <c r="EP309" s="219"/>
      <c r="EQ309" s="219"/>
      <c r="ER309" s="219"/>
      <c r="ES309" s="219"/>
      <c r="ET309" s="219"/>
      <c r="EU309" s="219"/>
      <c r="EV309" s="219"/>
      <c r="EW309" s="219"/>
      <c r="EX309" s="219"/>
      <c r="EY309" s="219"/>
      <c r="EZ309" s="219"/>
      <c r="FA309" s="219"/>
      <c r="FB309" s="219"/>
      <c r="FC309" s="219"/>
      <c r="FD309" s="219"/>
      <c r="FE309" s="219"/>
      <c r="FF309" s="219"/>
      <c r="FG309" s="219"/>
      <c r="FH309" s="219"/>
      <c r="FI309" s="219"/>
      <c r="FJ309" s="219"/>
      <c r="FK309" s="219"/>
      <c r="FL309" s="219"/>
      <c r="FM309" s="219"/>
      <c r="FN309" s="219"/>
      <c r="FO309" s="219"/>
      <c r="FP309" s="219"/>
      <c r="FQ309" s="219"/>
      <c r="FR309" s="219"/>
      <c r="FS309" s="219"/>
      <c r="FT309" s="219"/>
      <c r="FU309" s="219"/>
      <c r="FV309" s="219"/>
      <c r="FW309" s="219"/>
      <c r="FX309" s="219"/>
      <c r="FY309" s="219"/>
      <c r="FZ309" s="219"/>
      <c r="GA309" s="219"/>
      <c r="GB309" s="219"/>
      <c r="GC309" s="219"/>
      <c r="GD309" s="219"/>
      <c r="GE309" s="219"/>
      <c r="GF309" s="219"/>
      <c r="GG309" s="219"/>
      <c r="GH309" s="219"/>
      <c r="GI309" s="219"/>
      <c r="GJ309" s="219"/>
      <c r="GK309" s="219"/>
      <c r="GL309" s="219"/>
      <c r="GM309" s="219"/>
      <c r="GN309" s="219"/>
      <c r="GO309" s="219"/>
      <c r="GP309" s="219"/>
      <c r="GQ309" s="219"/>
      <c r="GR309" s="219"/>
      <c r="GS309" s="219"/>
      <c r="GT309" s="219"/>
      <c r="GU309" s="219"/>
      <c r="GV309" s="219"/>
      <c r="GW309" s="219"/>
      <c r="GX309" s="219"/>
      <c r="GY309" s="219"/>
      <c r="GZ309" s="219"/>
      <c r="HA309" s="219"/>
      <c r="HB309" s="219"/>
      <c r="HC309" s="219"/>
      <c r="HD309" s="219"/>
      <c r="HE309" s="219"/>
      <c r="HF309" s="219"/>
      <c r="HG309" s="219"/>
      <c r="HH309" s="219"/>
      <c r="HI309" s="219"/>
      <c r="HJ309" s="219"/>
      <c r="HK309" s="219"/>
      <c r="HL309" s="219"/>
      <c r="HM309" s="219"/>
      <c r="HN309" s="219"/>
      <c r="HO309" s="219"/>
      <c r="HP309" s="219"/>
      <c r="HQ309" s="219"/>
      <c r="HR309" s="219"/>
      <c r="HS309" s="219"/>
      <c r="HT309" s="219"/>
      <c r="HU309" s="219"/>
      <c r="HV309" s="219"/>
      <c r="HW309" s="219"/>
      <c r="HX309" s="219"/>
      <c r="HY309" s="219"/>
      <c r="HZ309" s="219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  <c r="IR309" s="4"/>
      <c r="IS309" s="4"/>
      <c r="IT309" s="4"/>
      <c r="IU309" s="4"/>
      <c r="IV309" s="4"/>
      <c r="IW309" s="4"/>
      <c r="IX309" s="4"/>
      <c r="IY309" s="4"/>
      <c r="IZ309" s="4"/>
      <c r="JA309" s="4"/>
      <c r="JB309" s="4"/>
      <c r="JC309" s="4"/>
      <c r="JD309" s="4"/>
      <c r="JE309" s="4"/>
    </row>
    <row r="310" spans="1:265" s="78" customFormat="1">
      <c r="A310" s="76"/>
      <c r="B310" s="76"/>
      <c r="C310" s="76"/>
      <c r="D310" s="76"/>
      <c r="E310" s="76"/>
      <c r="F310" s="76"/>
      <c r="H310" s="79"/>
      <c r="I310" s="66"/>
      <c r="J310" s="80"/>
      <c r="K310" s="82"/>
      <c r="L310" s="82"/>
      <c r="M310" s="66"/>
      <c r="N310" s="82"/>
      <c r="O310" s="82"/>
      <c r="P310" s="104"/>
      <c r="Q310" s="104"/>
      <c r="R310" s="104"/>
      <c r="S310" s="82"/>
      <c r="T310" s="82"/>
      <c r="U310" s="82"/>
      <c r="V310" s="66"/>
      <c r="W310" s="82"/>
      <c r="X310" s="82"/>
      <c r="Y310" s="183"/>
      <c r="Z310" s="82"/>
      <c r="AA310" s="181"/>
      <c r="AB310" s="82"/>
      <c r="AC310" s="82"/>
      <c r="AD310" s="82"/>
      <c r="AE310" s="82"/>
      <c r="AF310" s="82"/>
      <c r="AG310" s="83"/>
      <c r="AH310" s="83"/>
      <c r="AI310" s="219"/>
      <c r="AJ310" s="219"/>
      <c r="AK310" s="219"/>
      <c r="AL310" s="66"/>
      <c r="AM310" s="219"/>
      <c r="AN310" s="219"/>
      <c r="AO310" s="219"/>
      <c r="AP310" s="219"/>
      <c r="AQ310" s="219"/>
      <c r="AR310" s="219"/>
      <c r="AS310" s="219"/>
      <c r="AT310" s="219"/>
      <c r="AU310" s="219"/>
      <c r="AV310" s="219"/>
      <c r="AW310" s="219"/>
      <c r="AX310" s="219"/>
      <c r="AY310" s="219"/>
      <c r="AZ310" s="219"/>
      <c r="BA310" s="219"/>
      <c r="BB310" s="21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19"/>
      <c r="CD310" s="219"/>
      <c r="CE310" s="219"/>
      <c r="CF310" s="219"/>
      <c r="CG310" s="219"/>
      <c r="CH310" s="219"/>
      <c r="CI310" s="219"/>
      <c r="CJ310" s="219"/>
      <c r="CK310" s="219"/>
      <c r="CL310" s="219"/>
      <c r="CM310" s="219"/>
      <c r="CN310" s="219"/>
      <c r="CO310" s="219"/>
      <c r="CP310" s="219"/>
      <c r="CQ310" s="219"/>
      <c r="CR310" s="219"/>
      <c r="CS310" s="219"/>
      <c r="CT310" s="219"/>
      <c r="CU310" s="219"/>
      <c r="CV310" s="219"/>
      <c r="CW310" s="219"/>
      <c r="CX310" s="219"/>
      <c r="CY310" s="219"/>
      <c r="CZ310" s="219"/>
      <c r="DA310" s="219"/>
      <c r="DB310" s="219"/>
      <c r="DC310" s="219"/>
      <c r="DD310" s="219"/>
      <c r="DE310" s="219"/>
      <c r="DF310" s="219"/>
      <c r="DG310" s="219"/>
      <c r="DH310" s="219"/>
      <c r="DI310" s="219"/>
      <c r="DJ310" s="219"/>
      <c r="DK310" s="219"/>
      <c r="DL310" s="219"/>
      <c r="DM310" s="219"/>
      <c r="DN310" s="219"/>
      <c r="DO310" s="219"/>
      <c r="DP310" s="219"/>
      <c r="DQ310" s="219"/>
      <c r="DR310" s="219"/>
      <c r="DS310" s="219"/>
      <c r="DT310" s="219"/>
      <c r="DU310" s="219"/>
      <c r="DV310" s="219"/>
      <c r="DW310" s="219"/>
      <c r="DX310" s="219"/>
      <c r="DY310" s="219"/>
      <c r="DZ310" s="219"/>
      <c r="EA310" s="219"/>
      <c r="EB310" s="219"/>
      <c r="EC310" s="219"/>
      <c r="ED310" s="219"/>
      <c r="EE310" s="219"/>
      <c r="EF310" s="219"/>
      <c r="EG310" s="219"/>
      <c r="EH310" s="219"/>
      <c r="EI310" s="219"/>
      <c r="EJ310" s="219"/>
      <c r="EK310" s="219"/>
      <c r="EL310" s="219"/>
      <c r="EM310" s="219"/>
      <c r="EN310" s="219"/>
      <c r="EO310" s="219"/>
      <c r="EP310" s="219"/>
      <c r="EQ310" s="219"/>
      <c r="ER310" s="219"/>
      <c r="ES310" s="219"/>
      <c r="ET310" s="219"/>
      <c r="EU310" s="219"/>
      <c r="EV310" s="219"/>
      <c r="EW310" s="219"/>
      <c r="EX310" s="219"/>
      <c r="EY310" s="219"/>
      <c r="EZ310" s="219"/>
      <c r="FA310" s="219"/>
      <c r="FB310" s="219"/>
      <c r="FC310" s="219"/>
      <c r="FD310" s="219"/>
      <c r="FE310" s="219"/>
      <c r="FF310" s="219"/>
      <c r="FG310" s="219"/>
      <c r="FH310" s="219"/>
      <c r="FI310" s="219"/>
      <c r="FJ310" s="219"/>
      <c r="FK310" s="219"/>
      <c r="FL310" s="219"/>
      <c r="FM310" s="219"/>
      <c r="FN310" s="219"/>
      <c r="FO310" s="219"/>
      <c r="FP310" s="219"/>
      <c r="FQ310" s="219"/>
      <c r="FR310" s="219"/>
      <c r="FS310" s="219"/>
      <c r="FT310" s="219"/>
      <c r="FU310" s="219"/>
      <c r="FV310" s="219"/>
      <c r="FW310" s="219"/>
      <c r="FX310" s="219"/>
      <c r="FY310" s="219"/>
      <c r="FZ310" s="219"/>
      <c r="GA310" s="219"/>
      <c r="GB310" s="219"/>
      <c r="GC310" s="219"/>
      <c r="GD310" s="219"/>
      <c r="GE310" s="219"/>
      <c r="GF310" s="219"/>
      <c r="GG310" s="219"/>
      <c r="GH310" s="219"/>
      <c r="GI310" s="219"/>
      <c r="GJ310" s="219"/>
      <c r="GK310" s="219"/>
      <c r="GL310" s="219"/>
      <c r="GM310" s="219"/>
      <c r="GN310" s="219"/>
      <c r="GO310" s="219"/>
      <c r="GP310" s="219"/>
      <c r="GQ310" s="219"/>
      <c r="GR310" s="219"/>
      <c r="GS310" s="219"/>
      <c r="GT310" s="219"/>
      <c r="GU310" s="219"/>
      <c r="GV310" s="219"/>
      <c r="GW310" s="219"/>
      <c r="GX310" s="219"/>
      <c r="GY310" s="219"/>
      <c r="GZ310" s="219"/>
      <c r="HA310" s="219"/>
      <c r="HB310" s="219"/>
      <c r="HC310" s="219"/>
      <c r="HD310" s="219"/>
      <c r="HE310" s="219"/>
      <c r="HF310" s="219"/>
      <c r="HG310" s="219"/>
      <c r="HH310" s="219"/>
      <c r="HI310" s="219"/>
      <c r="HJ310" s="219"/>
      <c r="HK310" s="219"/>
      <c r="HL310" s="219"/>
      <c r="HM310" s="219"/>
      <c r="HN310" s="219"/>
      <c r="HO310" s="219"/>
      <c r="HP310" s="219"/>
      <c r="HQ310" s="219"/>
      <c r="HR310" s="219"/>
      <c r="HS310" s="219"/>
      <c r="HT310" s="219"/>
      <c r="HU310" s="219"/>
      <c r="HV310" s="219"/>
      <c r="HW310" s="219"/>
      <c r="HX310" s="219"/>
      <c r="HY310" s="219"/>
      <c r="HZ310" s="219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  <c r="IR310" s="4"/>
      <c r="IS310" s="4"/>
      <c r="IT310" s="4"/>
      <c r="IU310" s="4"/>
      <c r="IV310" s="4"/>
      <c r="IW310" s="4"/>
      <c r="IX310" s="4"/>
      <c r="IY310" s="4"/>
      <c r="IZ310" s="4"/>
      <c r="JA310" s="4"/>
      <c r="JB310" s="4"/>
      <c r="JC310" s="4"/>
      <c r="JD310" s="4"/>
      <c r="JE310" s="4"/>
    </row>
    <row r="311" spans="1:265" s="78" customFormat="1">
      <c r="A311" s="76"/>
      <c r="B311" s="76"/>
      <c r="C311" s="76"/>
      <c r="D311" s="76"/>
      <c r="E311" s="76"/>
      <c r="F311" s="76"/>
      <c r="H311" s="79"/>
      <c r="I311" s="66"/>
      <c r="J311" s="80"/>
      <c r="K311" s="82"/>
      <c r="L311" s="82"/>
      <c r="M311" s="66"/>
      <c r="N311" s="82"/>
      <c r="O311" s="82"/>
      <c r="P311" s="104"/>
      <c r="Q311" s="104"/>
      <c r="R311" s="104"/>
      <c r="S311" s="82"/>
      <c r="T311" s="82"/>
      <c r="U311" s="82"/>
      <c r="V311" s="66"/>
      <c r="W311" s="82"/>
      <c r="X311" s="82"/>
      <c r="Y311" s="183"/>
      <c r="Z311" s="82"/>
      <c r="AA311" s="181"/>
      <c r="AB311" s="82"/>
      <c r="AC311" s="82"/>
      <c r="AD311" s="82"/>
      <c r="AE311" s="82"/>
      <c r="AF311" s="82"/>
      <c r="AG311" s="83"/>
      <c r="AH311" s="83"/>
      <c r="AI311" s="219"/>
      <c r="AJ311" s="219"/>
      <c r="AK311" s="219"/>
      <c r="AL311" s="66"/>
      <c r="AM311" s="219"/>
      <c r="AN311" s="219"/>
      <c r="AO311" s="219"/>
      <c r="AP311" s="219"/>
      <c r="AQ311" s="219"/>
      <c r="AR311" s="219"/>
      <c r="AS311" s="219"/>
      <c r="AT311" s="219"/>
      <c r="AU311" s="219"/>
      <c r="AV311" s="219"/>
      <c r="AW311" s="219"/>
      <c r="AX311" s="219"/>
      <c r="AY311" s="219"/>
      <c r="AZ311" s="219"/>
      <c r="BA311" s="219"/>
      <c r="BB311" s="219"/>
      <c r="BC311" s="219"/>
      <c r="BD311" s="219"/>
      <c r="BE311" s="219"/>
      <c r="BF311" s="219"/>
      <c r="BG311" s="219"/>
      <c r="BH311" s="219"/>
      <c r="BI311" s="219"/>
      <c r="BJ311" s="219"/>
      <c r="BK311" s="219"/>
      <c r="BL311" s="219"/>
      <c r="BM311" s="219"/>
      <c r="BN311" s="219"/>
      <c r="BO311" s="219"/>
      <c r="BP311" s="219"/>
      <c r="BQ311" s="219"/>
      <c r="BR311" s="219"/>
      <c r="BS311" s="219"/>
      <c r="BT311" s="219"/>
      <c r="BU311" s="219"/>
      <c r="BV311" s="219"/>
      <c r="BW311" s="219"/>
      <c r="BX311" s="219"/>
      <c r="BY311" s="219"/>
      <c r="BZ311" s="219"/>
      <c r="CA311" s="219"/>
      <c r="CB311" s="219"/>
      <c r="CC311" s="219"/>
      <c r="CD311" s="219"/>
      <c r="CE311" s="219"/>
      <c r="CF311" s="219"/>
      <c r="CG311" s="219"/>
      <c r="CH311" s="219"/>
      <c r="CI311" s="219"/>
      <c r="CJ311" s="219"/>
      <c r="CK311" s="219"/>
      <c r="CL311" s="219"/>
      <c r="CM311" s="219"/>
      <c r="CN311" s="219"/>
      <c r="CO311" s="219"/>
      <c r="CP311" s="219"/>
      <c r="CQ311" s="219"/>
      <c r="CR311" s="219"/>
      <c r="CS311" s="219"/>
      <c r="CT311" s="219"/>
      <c r="CU311" s="219"/>
      <c r="CV311" s="219"/>
      <c r="CW311" s="219"/>
      <c r="CX311" s="219"/>
      <c r="CY311" s="219"/>
      <c r="CZ311" s="219"/>
      <c r="DA311" s="219"/>
      <c r="DB311" s="219"/>
      <c r="DC311" s="219"/>
      <c r="DD311" s="219"/>
      <c r="DE311" s="219"/>
      <c r="DF311" s="219"/>
      <c r="DG311" s="219"/>
      <c r="DH311" s="219"/>
      <c r="DI311" s="219"/>
      <c r="DJ311" s="219"/>
      <c r="DK311" s="219"/>
      <c r="DL311" s="219"/>
      <c r="DM311" s="219"/>
      <c r="DN311" s="219"/>
      <c r="DO311" s="219"/>
      <c r="DP311" s="219"/>
      <c r="DQ311" s="219"/>
      <c r="DR311" s="219"/>
      <c r="DS311" s="219"/>
      <c r="DT311" s="219"/>
      <c r="DU311" s="219"/>
      <c r="DV311" s="219"/>
      <c r="DW311" s="219"/>
      <c r="DX311" s="219"/>
      <c r="DY311" s="219"/>
      <c r="DZ311" s="219"/>
      <c r="EA311" s="219"/>
      <c r="EB311" s="219"/>
      <c r="EC311" s="219"/>
      <c r="ED311" s="219"/>
      <c r="EE311" s="219"/>
      <c r="EF311" s="219"/>
      <c r="EG311" s="219"/>
      <c r="EH311" s="219"/>
      <c r="EI311" s="219"/>
      <c r="EJ311" s="219"/>
      <c r="EK311" s="219"/>
      <c r="EL311" s="219"/>
      <c r="EM311" s="219"/>
      <c r="EN311" s="219"/>
      <c r="EO311" s="219"/>
      <c r="EP311" s="219"/>
      <c r="EQ311" s="219"/>
      <c r="ER311" s="219"/>
      <c r="ES311" s="219"/>
      <c r="ET311" s="219"/>
      <c r="EU311" s="219"/>
      <c r="EV311" s="219"/>
      <c r="EW311" s="219"/>
      <c r="EX311" s="219"/>
      <c r="EY311" s="219"/>
      <c r="EZ311" s="219"/>
      <c r="FA311" s="219"/>
      <c r="FB311" s="219"/>
      <c r="FC311" s="219"/>
      <c r="FD311" s="219"/>
      <c r="FE311" s="219"/>
      <c r="FF311" s="219"/>
      <c r="FG311" s="219"/>
      <c r="FH311" s="219"/>
      <c r="FI311" s="219"/>
      <c r="FJ311" s="219"/>
      <c r="FK311" s="219"/>
      <c r="FL311" s="219"/>
      <c r="FM311" s="219"/>
      <c r="FN311" s="219"/>
      <c r="FO311" s="219"/>
      <c r="FP311" s="219"/>
      <c r="FQ311" s="219"/>
      <c r="FR311" s="219"/>
      <c r="FS311" s="219"/>
      <c r="FT311" s="219"/>
      <c r="FU311" s="219"/>
      <c r="FV311" s="219"/>
      <c r="FW311" s="219"/>
      <c r="FX311" s="219"/>
      <c r="FY311" s="219"/>
      <c r="FZ311" s="219"/>
      <c r="GA311" s="219"/>
      <c r="GB311" s="219"/>
      <c r="GC311" s="219"/>
      <c r="GD311" s="219"/>
      <c r="GE311" s="219"/>
      <c r="GF311" s="219"/>
      <c r="GG311" s="219"/>
      <c r="GH311" s="219"/>
      <c r="GI311" s="219"/>
      <c r="GJ311" s="219"/>
      <c r="GK311" s="219"/>
      <c r="GL311" s="219"/>
      <c r="GM311" s="219"/>
      <c r="GN311" s="219"/>
      <c r="GO311" s="219"/>
      <c r="GP311" s="219"/>
      <c r="GQ311" s="219"/>
      <c r="GR311" s="219"/>
      <c r="GS311" s="219"/>
      <c r="GT311" s="219"/>
      <c r="GU311" s="219"/>
      <c r="GV311" s="219"/>
      <c r="GW311" s="219"/>
      <c r="GX311" s="219"/>
      <c r="GY311" s="219"/>
      <c r="GZ311" s="219"/>
      <c r="HA311" s="219"/>
      <c r="HB311" s="219"/>
      <c r="HC311" s="219"/>
      <c r="HD311" s="219"/>
      <c r="HE311" s="219"/>
      <c r="HF311" s="219"/>
      <c r="HG311" s="219"/>
      <c r="HH311" s="219"/>
      <c r="HI311" s="219"/>
      <c r="HJ311" s="219"/>
      <c r="HK311" s="219"/>
      <c r="HL311" s="219"/>
      <c r="HM311" s="219"/>
      <c r="HN311" s="219"/>
      <c r="HO311" s="219"/>
      <c r="HP311" s="219"/>
      <c r="HQ311" s="219"/>
      <c r="HR311" s="219"/>
      <c r="HS311" s="219"/>
      <c r="HT311" s="219"/>
      <c r="HU311" s="219"/>
      <c r="HV311" s="219"/>
      <c r="HW311" s="219"/>
      <c r="HX311" s="219"/>
      <c r="HY311" s="219"/>
      <c r="HZ311" s="219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  <c r="IR311" s="4"/>
      <c r="IS311" s="4"/>
      <c r="IT311" s="4"/>
      <c r="IU311" s="4"/>
      <c r="IV311" s="4"/>
      <c r="IW311" s="4"/>
      <c r="IX311" s="4"/>
      <c r="IY311" s="4"/>
      <c r="IZ311" s="4"/>
      <c r="JA311" s="4"/>
      <c r="JB311" s="4"/>
      <c r="JC311" s="4"/>
      <c r="JD311" s="4"/>
      <c r="JE311" s="4"/>
    </row>
    <row r="312" spans="1:265" s="78" customFormat="1">
      <c r="A312" s="76"/>
      <c r="B312" s="76"/>
      <c r="C312" s="76"/>
      <c r="D312" s="76"/>
      <c r="E312" s="76"/>
      <c r="F312" s="76"/>
      <c r="H312" s="79"/>
      <c r="I312" s="66"/>
      <c r="J312" s="80"/>
      <c r="K312" s="82"/>
      <c r="L312" s="82"/>
      <c r="M312" s="66"/>
      <c r="N312" s="82"/>
      <c r="O312" s="82"/>
      <c r="P312" s="104"/>
      <c r="Q312" s="104"/>
      <c r="R312" s="104"/>
      <c r="S312" s="82"/>
      <c r="T312" s="82"/>
      <c r="U312" s="82"/>
      <c r="V312" s="66"/>
      <c r="W312" s="82"/>
      <c r="X312" s="82"/>
      <c r="Y312" s="183"/>
      <c r="Z312" s="82"/>
      <c r="AA312" s="181"/>
      <c r="AB312" s="82"/>
      <c r="AC312" s="82"/>
      <c r="AD312" s="82"/>
      <c r="AE312" s="82"/>
      <c r="AF312" s="82"/>
      <c r="AG312" s="83"/>
      <c r="AH312" s="83"/>
      <c r="AI312" s="219"/>
      <c r="AJ312" s="219"/>
      <c r="AK312" s="219"/>
      <c r="AL312" s="66"/>
      <c r="AM312" s="219"/>
      <c r="AN312" s="219"/>
      <c r="AO312" s="219"/>
      <c r="AP312" s="219"/>
      <c r="AQ312" s="219"/>
      <c r="AR312" s="219"/>
      <c r="AS312" s="219"/>
      <c r="AT312" s="219"/>
      <c r="AU312" s="219"/>
      <c r="AV312" s="219"/>
      <c r="AW312" s="219"/>
      <c r="AX312" s="219"/>
      <c r="AY312" s="219"/>
      <c r="AZ312" s="219"/>
      <c r="BA312" s="219"/>
      <c r="BB312" s="21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19"/>
      <c r="CD312" s="219"/>
      <c r="CE312" s="219"/>
      <c r="CF312" s="219"/>
      <c r="CG312" s="219"/>
      <c r="CH312" s="219"/>
      <c r="CI312" s="219"/>
      <c r="CJ312" s="219"/>
      <c r="CK312" s="219"/>
      <c r="CL312" s="219"/>
      <c r="CM312" s="219"/>
      <c r="CN312" s="219"/>
      <c r="CO312" s="219"/>
      <c r="CP312" s="219"/>
      <c r="CQ312" s="219"/>
      <c r="CR312" s="219"/>
      <c r="CS312" s="219"/>
      <c r="CT312" s="219"/>
      <c r="CU312" s="219"/>
      <c r="CV312" s="219"/>
      <c r="CW312" s="219"/>
      <c r="CX312" s="219"/>
      <c r="CY312" s="219"/>
      <c r="CZ312" s="219"/>
      <c r="DA312" s="219"/>
      <c r="DB312" s="219"/>
      <c r="DC312" s="219"/>
      <c r="DD312" s="219"/>
      <c r="DE312" s="219"/>
      <c r="DF312" s="219"/>
      <c r="DG312" s="219"/>
      <c r="DH312" s="219"/>
      <c r="DI312" s="219"/>
      <c r="DJ312" s="219"/>
      <c r="DK312" s="219"/>
      <c r="DL312" s="219"/>
      <c r="DM312" s="219"/>
      <c r="DN312" s="219"/>
      <c r="DO312" s="219"/>
      <c r="DP312" s="219"/>
      <c r="DQ312" s="219"/>
      <c r="DR312" s="219"/>
      <c r="DS312" s="219"/>
      <c r="DT312" s="219"/>
      <c r="DU312" s="219"/>
      <c r="DV312" s="219"/>
      <c r="DW312" s="219"/>
      <c r="DX312" s="219"/>
      <c r="DY312" s="219"/>
      <c r="DZ312" s="219"/>
      <c r="EA312" s="219"/>
      <c r="EB312" s="219"/>
      <c r="EC312" s="219"/>
      <c r="ED312" s="219"/>
      <c r="EE312" s="219"/>
      <c r="EF312" s="219"/>
      <c r="EG312" s="219"/>
      <c r="EH312" s="219"/>
      <c r="EI312" s="219"/>
      <c r="EJ312" s="219"/>
      <c r="EK312" s="219"/>
      <c r="EL312" s="219"/>
      <c r="EM312" s="219"/>
      <c r="EN312" s="219"/>
      <c r="EO312" s="219"/>
      <c r="EP312" s="219"/>
      <c r="EQ312" s="219"/>
      <c r="ER312" s="219"/>
      <c r="ES312" s="219"/>
      <c r="ET312" s="219"/>
      <c r="EU312" s="219"/>
      <c r="EV312" s="219"/>
      <c r="EW312" s="219"/>
      <c r="EX312" s="219"/>
      <c r="EY312" s="219"/>
      <c r="EZ312" s="219"/>
      <c r="FA312" s="219"/>
      <c r="FB312" s="219"/>
      <c r="FC312" s="219"/>
      <c r="FD312" s="219"/>
      <c r="FE312" s="219"/>
      <c r="FF312" s="219"/>
      <c r="FG312" s="219"/>
      <c r="FH312" s="219"/>
      <c r="FI312" s="219"/>
      <c r="FJ312" s="219"/>
      <c r="FK312" s="219"/>
      <c r="FL312" s="219"/>
      <c r="FM312" s="219"/>
      <c r="FN312" s="219"/>
      <c r="FO312" s="219"/>
      <c r="FP312" s="219"/>
      <c r="FQ312" s="219"/>
      <c r="FR312" s="219"/>
      <c r="FS312" s="219"/>
      <c r="FT312" s="219"/>
      <c r="FU312" s="219"/>
      <c r="FV312" s="219"/>
      <c r="FW312" s="219"/>
      <c r="FX312" s="219"/>
      <c r="FY312" s="219"/>
      <c r="FZ312" s="219"/>
      <c r="GA312" s="219"/>
      <c r="GB312" s="219"/>
      <c r="GC312" s="219"/>
      <c r="GD312" s="219"/>
      <c r="GE312" s="219"/>
      <c r="GF312" s="219"/>
      <c r="GG312" s="219"/>
      <c r="GH312" s="219"/>
      <c r="GI312" s="219"/>
      <c r="GJ312" s="219"/>
      <c r="GK312" s="219"/>
      <c r="GL312" s="219"/>
      <c r="GM312" s="219"/>
      <c r="GN312" s="219"/>
      <c r="GO312" s="219"/>
      <c r="GP312" s="219"/>
      <c r="GQ312" s="219"/>
      <c r="GR312" s="219"/>
      <c r="GS312" s="219"/>
      <c r="GT312" s="219"/>
      <c r="GU312" s="219"/>
      <c r="GV312" s="219"/>
      <c r="GW312" s="219"/>
      <c r="GX312" s="219"/>
      <c r="GY312" s="219"/>
      <c r="GZ312" s="219"/>
      <c r="HA312" s="219"/>
      <c r="HB312" s="219"/>
      <c r="HC312" s="219"/>
      <c r="HD312" s="219"/>
      <c r="HE312" s="219"/>
      <c r="HF312" s="219"/>
      <c r="HG312" s="219"/>
      <c r="HH312" s="219"/>
      <c r="HI312" s="219"/>
      <c r="HJ312" s="219"/>
      <c r="HK312" s="219"/>
      <c r="HL312" s="219"/>
      <c r="HM312" s="219"/>
      <c r="HN312" s="219"/>
      <c r="HO312" s="219"/>
      <c r="HP312" s="219"/>
      <c r="HQ312" s="219"/>
      <c r="HR312" s="219"/>
      <c r="HS312" s="219"/>
      <c r="HT312" s="219"/>
      <c r="HU312" s="219"/>
      <c r="HV312" s="219"/>
      <c r="HW312" s="219"/>
      <c r="HX312" s="219"/>
      <c r="HY312" s="219"/>
      <c r="HZ312" s="219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  <c r="IR312" s="4"/>
      <c r="IS312" s="4"/>
      <c r="IT312" s="4"/>
      <c r="IU312" s="4"/>
      <c r="IV312" s="4"/>
      <c r="IW312" s="4"/>
      <c r="IX312" s="4"/>
      <c r="IY312" s="4"/>
      <c r="IZ312" s="4"/>
      <c r="JA312" s="4"/>
      <c r="JB312" s="4"/>
      <c r="JC312" s="4"/>
      <c r="JD312" s="4"/>
      <c r="JE312" s="4"/>
    </row>
    <row r="313" spans="1:265" s="78" customFormat="1">
      <c r="A313" s="76"/>
      <c r="B313" s="76"/>
      <c r="C313" s="76"/>
      <c r="D313" s="76"/>
      <c r="E313" s="76"/>
      <c r="F313" s="76"/>
      <c r="H313" s="79"/>
      <c r="I313" s="66"/>
      <c r="J313" s="80"/>
      <c r="K313" s="82"/>
      <c r="L313" s="82"/>
      <c r="M313" s="66"/>
      <c r="N313" s="82"/>
      <c r="O313" s="82"/>
      <c r="P313" s="104"/>
      <c r="Q313" s="104"/>
      <c r="R313" s="104"/>
      <c r="S313" s="82"/>
      <c r="T313" s="82"/>
      <c r="U313" s="82"/>
      <c r="V313" s="66"/>
      <c r="W313" s="82"/>
      <c r="X313" s="82"/>
      <c r="Y313" s="183"/>
      <c r="Z313" s="82"/>
      <c r="AA313" s="181"/>
      <c r="AB313" s="82"/>
      <c r="AC313" s="82"/>
      <c r="AD313" s="82"/>
      <c r="AE313" s="82"/>
      <c r="AF313" s="82"/>
      <c r="AG313" s="83"/>
      <c r="AH313" s="83"/>
      <c r="AI313" s="219"/>
      <c r="AJ313" s="219"/>
      <c r="AK313" s="219"/>
      <c r="AL313" s="66"/>
      <c r="AM313" s="219"/>
      <c r="AN313" s="219"/>
      <c r="AO313" s="219"/>
      <c r="AP313" s="219"/>
      <c r="AQ313" s="219"/>
      <c r="AR313" s="219"/>
      <c r="AS313" s="219"/>
      <c r="AT313" s="219"/>
      <c r="AU313" s="219"/>
      <c r="AV313" s="219"/>
      <c r="AW313" s="219"/>
      <c r="AX313" s="219"/>
      <c r="AY313" s="219"/>
      <c r="AZ313" s="219"/>
      <c r="BA313" s="219"/>
      <c r="BB313" s="21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19"/>
      <c r="CD313" s="219"/>
      <c r="CE313" s="219"/>
      <c r="CF313" s="219"/>
      <c r="CG313" s="219"/>
      <c r="CH313" s="219"/>
      <c r="CI313" s="219"/>
      <c r="CJ313" s="219"/>
      <c r="CK313" s="219"/>
      <c r="CL313" s="219"/>
      <c r="CM313" s="219"/>
      <c r="CN313" s="219"/>
      <c r="CO313" s="219"/>
      <c r="CP313" s="219"/>
      <c r="CQ313" s="219"/>
      <c r="CR313" s="219"/>
      <c r="CS313" s="219"/>
      <c r="CT313" s="219"/>
      <c r="CU313" s="219"/>
      <c r="CV313" s="219"/>
      <c r="CW313" s="219"/>
      <c r="CX313" s="219"/>
      <c r="CY313" s="219"/>
      <c r="CZ313" s="219"/>
      <c r="DA313" s="219"/>
      <c r="DB313" s="219"/>
      <c r="DC313" s="219"/>
      <c r="DD313" s="219"/>
      <c r="DE313" s="219"/>
      <c r="DF313" s="219"/>
      <c r="DG313" s="219"/>
      <c r="DH313" s="219"/>
      <c r="DI313" s="219"/>
      <c r="DJ313" s="219"/>
      <c r="DK313" s="219"/>
      <c r="DL313" s="219"/>
      <c r="DM313" s="219"/>
      <c r="DN313" s="219"/>
      <c r="DO313" s="219"/>
      <c r="DP313" s="219"/>
      <c r="DQ313" s="219"/>
      <c r="DR313" s="219"/>
      <c r="DS313" s="219"/>
      <c r="DT313" s="219"/>
      <c r="DU313" s="219"/>
      <c r="DV313" s="219"/>
      <c r="DW313" s="219"/>
      <c r="DX313" s="219"/>
      <c r="DY313" s="219"/>
      <c r="DZ313" s="219"/>
      <c r="EA313" s="219"/>
      <c r="EB313" s="219"/>
      <c r="EC313" s="219"/>
      <c r="ED313" s="219"/>
      <c r="EE313" s="219"/>
      <c r="EF313" s="219"/>
      <c r="EG313" s="219"/>
      <c r="EH313" s="219"/>
      <c r="EI313" s="219"/>
      <c r="EJ313" s="219"/>
      <c r="EK313" s="219"/>
      <c r="EL313" s="219"/>
      <c r="EM313" s="219"/>
      <c r="EN313" s="219"/>
      <c r="EO313" s="219"/>
      <c r="EP313" s="219"/>
      <c r="EQ313" s="219"/>
      <c r="ER313" s="219"/>
      <c r="ES313" s="219"/>
      <c r="ET313" s="219"/>
      <c r="EU313" s="219"/>
      <c r="EV313" s="219"/>
      <c r="EW313" s="219"/>
      <c r="EX313" s="219"/>
      <c r="EY313" s="219"/>
      <c r="EZ313" s="219"/>
      <c r="FA313" s="219"/>
      <c r="FB313" s="219"/>
      <c r="FC313" s="219"/>
      <c r="FD313" s="219"/>
      <c r="FE313" s="219"/>
      <c r="FF313" s="219"/>
      <c r="FG313" s="219"/>
      <c r="FH313" s="219"/>
      <c r="FI313" s="219"/>
      <c r="FJ313" s="219"/>
      <c r="FK313" s="219"/>
      <c r="FL313" s="219"/>
      <c r="FM313" s="219"/>
      <c r="FN313" s="219"/>
      <c r="FO313" s="219"/>
      <c r="FP313" s="219"/>
      <c r="FQ313" s="219"/>
      <c r="FR313" s="219"/>
      <c r="FS313" s="219"/>
      <c r="FT313" s="219"/>
      <c r="FU313" s="219"/>
      <c r="FV313" s="219"/>
      <c r="FW313" s="219"/>
      <c r="FX313" s="219"/>
      <c r="FY313" s="219"/>
      <c r="FZ313" s="219"/>
      <c r="GA313" s="219"/>
      <c r="GB313" s="219"/>
      <c r="GC313" s="219"/>
      <c r="GD313" s="219"/>
      <c r="GE313" s="219"/>
      <c r="GF313" s="219"/>
      <c r="GG313" s="219"/>
      <c r="GH313" s="219"/>
      <c r="GI313" s="219"/>
      <c r="GJ313" s="219"/>
      <c r="GK313" s="219"/>
      <c r="GL313" s="219"/>
      <c r="GM313" s="219"/>
      <c r="GN313" s="219"/>
      <c r="GO313" s="219"/>
      <c r="GP313" s="219"/>
      <c r="GQ313" s="219"/>
      <c r="GR313" s="219"/>
      <c r="GS313" s="219"/>
      <c r="GT313" s="219"/>
      <c r="GU313" s="219"/>
      <c r="GV313" s="219"/>
      <c r="GW313" s="219"/>
      <c r="GX313" s="219"/>
      <c r="GY313" s="219"/>
      <c r="GZ313" s="219"/>
      <c r="HA313" s="219"/>
      <c r="HB313" s="219"/>
      <c r="HC313" s="219"/>
      <c r="HD313" s="219"/>
      <c r="HE313" s="219"/>
      <c r="HF313" s="219"/>
      <c r="HG313" s="219"/>
      <c r="HH313" s="219"/>
      <c r="HI313" s="219"/>
      <c r="HJ313" s="219"/>
      <c r="HK313" s="219"/>
      <c r="HL313" s="219"/>
      <c r="HM313" s="219"/>
      <c r="HN313" s="219"/>
      <c r="HO313" s="219"/>
      <c r="HP313" s="219"/>
      <c r="HQ313" s="219"/>
      <c r="HR313" s="219"/>
      <c r="HS313" s="219"/>
      <c r="HT313" s="219"/>
      <c r="HU313" s="219"/>
      <c r="HV313" s="219"/>
      <c r="HW313" s="219"/>
      <c r="HX313" s="219"/>
      <c r="HY313" s="219"/>
      <c r="HZ313" s="219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  <c r="IR313" s="4"/>
      <c r="IS313" s="4"/>
      <c r="IT313" s="4"/>
      <c r="IU313" s="4"/>
      <c r="IV313" s="4"/>
      <c r="IW313" s="4"/>
      <c r="IX313" s="4"/>
      <c r="IY313" s="4"/>
      <c r="IZ313" s="4"/>
      <c r="JA313" s="4"/>
      <c r="JB313" s="4"/>
      <c r="JC313" s="4"/>
      <c r="JD313" s="4"/>
      <c r="JE313" s="4"/>
    </row>
    <row r="314" spans="1:265" s="78" customFormat="1">
      <c r="A314" s="76"/>
      <c r="B314" s="76"/>
      <c r="C314" s="76"/>
      <c r="D314" s="76"/>
      <c r="E314" s="76"/>
      <c r="F314" s="76"/>
      <c r="H314" s="79"/>
      <c r="I314" s="66"/>
      <c r="J314" s="80"/>
      <c r="K314" s="82"/>
      <c r="L314" s="82"/>
      <c r="M314" s="66"/>
      <c r="N314" s="82"/>
      <c r="O314" s="82"/>
      <c r="P314" s="104"/>
      <c r="Q314" s="104"/>
      <c r="R314" s="104"/>
      <c r="S314" s="82"/>
      <c r="T314" s="82"/>
      <c r="U314" s="82"/>
      <c r="V314" s="66"/>
      <c r="W314" s="82"/>
      <c r="X314" s="82"/>
      <c r="Y314" s="183"/>
      <c r="Z314" s="82"/>
      <c r="AA314" s="181"/>
      <c r="AB314" s="82"/>
      <c r="AC314" s="82"/>
      <c r="AD314" s="82"/>
      <c r="AE314" s="82"/>
      <c r="AF314" s="82"/>
      <c r="AG314" s="83"/>
      <c r="AH314" s="83"/>
      <c r="AI314" s="219"/>
      <c r="AJ314" s="219"/>
      <c r="AK314" s="219"/>
      <c r="AL314" s="66"/>
      <c r="AM314" s="219"/>
      <c r="AN314" s="219"/>
      <c r="AO314" s="219"/>
      <c r="AP314" s="219"/>
      <c r="AQ314" s="219"/>
      <c r="AR314" s="219"/>
      <c r="AS314" s="219"/>
      <c r="AT314" s="219"/>
      <c r="AU314" s="219"/>
      <c r="AV314" s="219"/>
      <c r="AW314" s="219"/>
      <c r="AX314" s="219"/>
      <c r="AY314" s="219"/>
      <c r="AZ314" s="219"/>
      <c r="BA314" s="219"/>
      <c r="BB314" s="21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19"/>
      <c r="CD314" s="219"/>
      <c r="CE314" s="219"/>
      <c r="CF314" s="219"/>
      <c r="CG314" s="219"/>
      <c r="CH314" s="219"/>
      <c r="CI314" s="219"/>
      <c r="CJ314" s="219"/>
      <c r="CK314" s="219"/>
      <c r="CL314" s="219"/>
      <c r="CM314" s="219"/>
      <c r="CN314" s="219"/>
      <c r="CO314" s="219"/>
      <c r="CP314" s="219"/>
      <c r="CQ314" s="219"/>
      <c r="CR314" s="219"/>
      <c r="CS314" s="219"/>
      <c r="CT314" s="219"/>
      <c r="CU314" s="219"/>
      <c r="CV314" s="219"/>
      <c r="CW314" s="219"/>
      <c r="CX314" s="219"/>
      <c r="CY314" s="219"/>
      <c r="CZ314" s="219"/>
      <c r="DA314" s="219"/>
      <c r="DB314" s="219"/>
      <c r="DC314" s="219"/>
      <c r="DD314" s="219"/>
      <c r="DE314" s="219"/>
      <c r="DF314" s="219"/>
      <c r="DG314" s="219"/>
      <c r="DH314" s="219"/>
      <c r="DI314" s="219"/>
      <c r="DJ314" s="219"/>
      <c r="DK314" s="219"/>
      <c r="DL314" s="219"/>
      <c r="DM314" s="219"/>
      <c r="DN314" s="219"/>
      <c r="DO314" s="219"/>
      <c r="DP314" s="219"/>
      <c r="DQ314" s="219"/>
      <c r="DR314" s="219"/>
      <c r="DS314" s="219"/>
      <c r="DT314" s="219"/>
      <c r="DU314" s="219"/>
      <c r="DV314" s="219"/>
      <c r="DW314" s="219"/>
      <c r="DX314" s="219"/>
      <c r="DY314" s="219"/>
      <c r="DZ314" s="219"/>
      <c r="EA314" s="219"/>
      <c r="EB314" s="219"/>
      <c r="EC314" s="219"/>
      <c r="ED314" s="219"/>
      <c r="EE314" s="219"/>
      <c r="EF314" s="219"/>
      <c r="EG314" s="219"/>
      <c r="EH314" s="219"/>
      <c r="EI314" s="219"/>
      <c r="EJ314" s="219"/>
      <c r="EK314" s="219"/>
      <c r="EL314" s="219"/>
      <c r="EM314" s="219"/>
      <c r="EN314" s="219"/>
      <c r="EO314" s="219"/>
      <c r="EP314" s="219"/>
      <c r="EQ314" s="219"/>
      <c r="ER314" s="219"/>
      <c r="ES314" s="219"/>
      <c r="ET314" s="219"/>
      <c r="EU314" s="219"/>
      <c r="EV314" s="219"/>
      <c r="EW314" s="219"/>
      <c r="EX314" s="219"/>
      <c r="EY314" s="219"/>
      <c r="EZ314" s="219"/>
      <c r="FA314" s="219"/>
      <c r="FB314" s="219"/>
      <c r="FC314" s="219"/>
      <c r="FD314" s="219"/>
      <c r="FE314" s="219"/>
      <c r="FF314" s="219"/>
      <c r="FG314" s="219"/>
      <c r="FH314" s="219"/>
      <c r="FI314" s="219"/>
      <c r="FJ314" s="219"/>
      <c r="FK314" s="219"/>
      <c r="FL314" s="219"/>
      <c r="FM314" s="219"/>
      <c r="FN314" s="219"/>
      <c r="FO314" s="219"/>
      <c r="FP314" s="219"/>
      <c r="FQ314" s="219"/>
      <c r="FR314" s="219"/>
      <c r="FS314" s="219"/>
      <c r="FT314" s="219"/>
      <c r="FU314" s="219"/>
      <c r="FV314" s="219"/>
      <c r="FW314" s="219"/>
      <c r="FX314" s="219"/>
      <c r="FY314" s="219"/>
      <c r="FZ314" s="219"/>
      <c r="GA314" s="219"/>
      <c r="GB314" s="219"/>
      <c r="GC314" s="219"/>
      <c r="GD314" s="219"/>
      <c r="GE314" s="219"/>
      <c r="GF314" s="219"/>
      <c r="GG314" s="219"/>
      <c r="GH314" s="219"/>
      <c r="GI314" s="219"/>
      <c r="GJ314" s="219"/>
      <c r="GK314" s="219"/>
      <c r="GL314" s="219"/>
      <c r="GM314" s="219"/>
      <c r="GN314" s="219"/>
      <c r="GO314" s="219"/>
      <c r="GP314" s="219"/>
      <c r="GQ314" s="219"/>
      <c r="GR314" s="219"/>
      <c r="GS314" s="219"/>
      <c r="GT314" s="219"/>
      <c r="GU314" s="219"/>
      <c r="GV314" s="219"/>
      <c r="GW314" s="219"/>
      <c r="GX314" s="219"/>
      <c r="GY314" s="219"/>
      <c r="GZ314" s="219"/>
      <c r="HA314" s="219"/>
      <c r="HB314" s="219"/>
      <c r="HC314" s="219"/>
      <c r="HD314" s="219"/>
      <c r="HE314" s="219"/>
      <c r="HF314" s="219"/>
      <c r="HG314" s="219"/>
      <c r="HH314" s="219"/>
      <c r="HI314" s="219"/>
      <c r="HJ314" s="219"/>
      <c r="HK314" s="219"/>
      <c r="HL314" s="219"/>
      <c r="HM314" s="219"/>
      <c r="HN314" s="219"/>
      <c r="HO314" s="219"/>
      <c r="HP314" s="219"/>
      <c r="HQ314" s="219"/>
      <c r="HR314" s="219"/>
      <c r="HS314" s="219"/>
      <c r="HT314" s="219"/>
      <c r="HU314" s="219"/>
      <c r="HV314" s="219"/>
      <c r="HW314" s="219"/>
      <c r="HX314" s="219"/>
      <c r="HY314" s="219"/>
      <c r="HZ314" s="219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  <c r="IR314" s="4"/>
      <c r="IS314" s="4"/>
      <c r="IT314" s="4"/>
      <c r="IU314" s="4"/>
      <c r="IV314" s="4"/>
      <c r="IW314" s="4"/>
      <c r="IX314" s="4"/>
      <c r="IY314" s="4"/>
      <c r="IZ314" s="4"/>
      <c r="JA314" s="4"/>
      <c r="JB314" s="4"/>
      <c r="JC314" s="4"/>
      <c r="JD314" s="4"/>
      <c r="JE314" s="4"/>
    </row>
    <row r="315" spans="1:265" s="78" customFormat="1">
      <c r="A315" s="76"/>
      <c r="B315" s="76"/>
      <c r="C315" s="76"/>
      <c r="D315" s="76"/>
      <c r="E315" s="76"/>
      <c r="F315" s="76"/>
      <c r="H315" s="79"/>
      <c r="I315" s="66"/>
      <c r="J315" s="80"/>
      <c r="K315" s="82"/>
      <c r="L315" s="82"/>
      <c r="M315" s="66"/>
      <c r="N315" s="82"/>
      <c r="O315" s="82"/>
      <c r="P315" s="104"/>
      <c r="Q315" s="104"/>
      <c r="R315" s="104"/>
      <c r="S315" s="82"/>
      <c r="T315" s="82"/>
      <c r="U315" s="82"/>
      <c r="V315" s="66"/>
      <c r="W315" s="82"/>
      <c r="X315" s="82"/>
      <c r="Y315" s="183"/>
      <c r="Z315" s="82"/>
      <c r="AA315" s="181"/>
      <c r="AB315" s="82"/>
      <c r="AC315" s="82"/>
      <c r="AD315" s="82"/>
      <c r="AE315" s="82"/>
      <c r="AF315" s="82"/>
      <c r="AG315" s="83"/>
      <c r="AH315" s="83"/>
      <c r="AI315" s="219"/>
      <c r="AJ315" s="219"/>
      <c r="AK315" s="219"/>
      <c r="AL315" s="66"/>
      <c r="AM315" s="219"/>
      <c r="AN315" s="219"/>
      <c r="AO315" s="219"/>
      <c r="AP315" s="219"/>
      <c r="AQ315" s="219"/>
      <c r="AR315" s="219"/>
      <c r="AS315" s="219"/>
      <c r="AT315" s="219"/>
      <c r="AU315" s="219"/>
      <c r="AV315" s="219"/>
      <c r="AW315" s="219"/>
      <c r="AX315" s="219"/>
      <c r="AY315" s="219"/>
      <c r="AZ315" s="219"/>
      <c r="BA315" s="219"/>
      <c r="BB315" s="21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19"/>
      <c r="CD315" s="219"/>
      <c r="CE315" s="219"/>
      <c r="CF315" s="219"/>
      <c r="CG315" s="219"/>
      <c r="CH315" s="219"/>
      <c r="CI315" s="219"/>
      <c r="CJ315" s="219"/>
      <c r="CK315" s="219"/>
      <c r="CL315" s="219"/>
      <c r="CM315" s="219"/>
      <c r="CN315" s="219"/>
      <c r="CO315" s="219"/>
      <c r="CP315" s="219"/>
      <c r="CQ315" s="219"/>
      <c r="CR315" s="219"/>
      <c r="CS315" s="219"/>
      <c r="CT315" s="219"/>
      <c r="CU315" s="219"/>
      <c r="CV315" s="219"/>
      <c r="CW315" s="219"/>
      <c r="CX315" s="219"/>
      <c r="CY315" s="219"/>
      <c r="CZ315" s="219"/>
      <c r="DA315" s="219"/>
      <c r="DB315" s="219"/>
      <c r="DC315" s="219"/>
      <c r="DD315" s="219"/>
      <c r="DE315" s="219"/>
      <c r="DF315" s="219"/>
      <c r="DG315" s="219"/>
      <c r="DH315" s="219"/>
      <c r="DI315" s="219"/>
      <c r="DJ315" s="219"/>
      <c r="DK315" s="219"/>
      <c r="DL315" s="219"/>
      <c r="DM315" s="219"/>
      <c r="DN315" s="219"/>
      <c r="DO315" s="219"/>
      <c r="DP315" s="219"/>
      <c r="DQ315" s="219"/>
      <c r="DR315" s="219"/>
      <c r="DS315" s="219"/>
      <c r="DT315" s="219"/>
      <c r="DU315" s="219"/>
      <c r="DV315" s="219"/>
      <c r="DW315" s="219"/>
      <c r="DX315" s="219"/>
      <c r="DY315" s="219"/>
      <c r="DZ315" s="219"/>
      <c r="EA315" s="219"/>
      <c r="EB315" s="219"/>
      <c r="EC315" s="219"/>
      <c r="ED315" s="219"/>
      <c r="EE315" s="219"/>
      <c r="EF315" s="219"/>
      <c r="EG315" s="219"/>
      <c r="EH315" s="219"/>
      <c r="EI315" s="219"/>
      <c r="EJ315" s="219"/>
      <c r="EK315" s="219"/>
      <c r="EL315" s="219"/>
      <c r="EM315" s="219"/>
      <c r="EN315" s="219"/>
      <c r="EO315" s="219"/>
      <c r="EP315" s="219"/>
      <c r="EQ315" s="219"/>
      <c r="ER315" s="219"/>
      <c r="ES315" s="219"/>
      <c r="ET315" s="219"/>
      <c r="EU315" s="219"/>
      <c r="EV315" s="219"/>
      <c r="EW315" s="219"/>
      <c r="EX315" s="219"/>
      <c r="EY315" s="219"/>
      <c r="EZ315" s="219"/>
      <c r="FA315" s="219"/>
      <c r="FB315" s="219"/>
      <c r="FC315" s="219"/>
      <c r="FD315" s="219"/>
      <c r="FE315" s="219"/>
      <c r="FF315" s="219"/>
      <c r="FG315" s="219"/>
      <c r="FH315" s="219"/>
      <c r="FI315" s="219"/>
      <c r="FJ315" s="219"/>
      <c r="FK315" s="219"/>
      <c r="FL315" s="219"/>
      <c r="FM315" s="219"/>
      <c r="FN315" s="219"/>
      <c r="FO315" s="219"/>
      <c r="FP315" s="219"/>
      <c r="FQ315" s="219"/>
      <c r="FR315" s="219"/>
      <c r="FS315" s="219"/>
      <c r="FT315" s="219"/>
      <c r="FU315" s="219"/>
      <c r="FV315" s="219"/>
      <c r="FW315" s="219"/>
      <c r="FX315" s="219"/>
      <c r="FY315" s="219"/>
      <c r="FZ315" s="219"/>
      <c r="GA315" s="219"/>
      <c r="GB315" s="219"/>
      <c r="GC315" s="219"/>
      <c r="GD315" s="219"/>
      <c r="GE315" s="219"/>
      <c r="GF315" s="219"/>
      <c r="GG315" s="219"/>
      <c r="GH315" s="219"/>
      <c r="GI315" s="219"/>
      <c r="GJ315" s="219"/>
      <c r="GK315" s="219"/>
      <c r="GL315" s="219"/>
      <c r="GM315" s="219"/>
      <c r="GN315" s="219"/>
      <c r="GO315" s="219"/>
      <c r="GP315" s="219"/>
      <c r="GQ315" s="219"/>
      <c r="GR315" s="219"/>
      <c r="GS315" s="219"/>
      <c r="GT315" s="219"/>
      <c r="GU315" s="219"/>
      <c r="GV315" s="219"/>
      <c r="GW315" s="219"/>
      <c r="GX315" s="219"/>
      <c r="GY315" s="219"/>
      <c r="GZ315" s="219"/>
      <c r="HA315" s="219"/>
      <c r="HB315" s="219"/>
      <c r="HC315" s="219"/>
      <c r="HD315" s="219"/>
      <c r="HE315" s="219"/>
      <c r="HF315" s="219"/>
      <c r="HG315" s="219"/>
      <c r="HH315" s="219"/>
      <c r="HI315" s="219"/>
      <c r="HJ315" s="219"/>
      <c r="HK315" s="219"/>
      <c r="HL315" s="219"/>
      <c r="HM315" s="219"/>
      <c r="HN315" s="219"/>
      <c r="HO315" s="219"/>
      <c r="HP315" s="219"/>
      <c r="HQ315" s="219"/>
      <c r="HR315" s="219"/>
      <c r="HS315" s="219"/>
      <c r="HT315" s="219"/>
      <c r="HU315" s="219"/>
      <c r="HV315" s="219"/>
      <c r="HW315" s="219"/>
      <c r="HX315" s="219"/>
      <c r="HY315" s="219"/>
      <c r="HZ315" s="219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  <c r="IR315" s="4"/>
      <c r="IS315" s="4"/>
      <c r="IT315" s="4"/>
      <c r="IU315" s="4"/>
      <c r="IV315" s="4"/>
      <c r="IW315" s="4"/>
      <c r="IX315" s="4"/>
      <c r="IY315" s="4"/>
      <c r="IZ315" s="4"/>
      <c r="JA315" s="4"/>
      <c r="JB315" s="4"/>
      <c r="JC315" s="4"/>
      <c r="JD315" s="4"/>
      <c r="JE315" s="4"/>
    </row>
    <row r="316" spans="1:265" s="78" customFormat="1">
      <c r="A316" s="76"/>
      <c r="B316" s="76"/>
      <c r="C316" s="76"/>
      <c r="D316" s="76"/>
      <c r="E316" s="76"/>
      <c r="F316" s="76"/>
      <c r="H316" s="79"/>
      <c r="I316" s="66"/>
      <c r="J316" s="80"/>
      <c r="K316" s="82"/>
      <c r="L316" s="82"/>
      <c r="M316" s="66"/>
      <c r="N316" s="82"/>
      <c r="O316" s="82"/>
      <c r="P316" s="104"/>
      <c r="Q316" s="104"/>
      <c r="R316" s="104"/>
      <c r="S316" s="82"/>
      <c r="T316" s="82"/>
      <c r="U316" s="82"/>
      <c r="V316" s="66"/>
      <c r="W316" s="82"/>
      <c r="X316" s="82"/>
      <c r="Y316" s="183"/>
      <c r="Z316" s="82"/>
      <c r="AA316" s="181"/>
      <c r="AB316" s="82"/>
      <c r="AC316" s="82"/>
      <c r="AD316" s="82"/>
      <c r="AE316" s="82"/>
      <c r="AF316" s="82"/>
      <c r="AG316" s="83"/>
      <c r="AH316" s="83"/>
      <c r="AI316" s="219"/>
      <c r="AJ316" s="219"/>
      <c r="AK316" s="219"/>
      <c r="AL316" s="66"/>
      <c r="AM316" s="219"/>
      <c r="AN316" s="219"/>
      <c r="AO316" s="219"/>
      <c r="AP316" s="219"/>
      <c r="AQ316" s="219"/>
      <c r="AR316" s="219"/>
      <c r="AS316" s="219"/>
      <c r="AT316" s="219"/>
      <c r="AU316" s="219"/>
      <c r="AV316" s="219"/>
      <c r="AW316" s="219"/>
      <c r="AX316" s="219"/>
      <c r="AY316" s="219"/>
      <c r="AZ316" s="219"/>
      <c r="BA316" s="219"/>
      <c r="BB316" s="21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19"/>
      <c r="CD316" s="219"/>
      <c r="CE316" s="219"/>
      <c r="CF316" s="219"/>
      <c r="CG316" s="219"/>
      <c r="CH316" s="219"/>
      <c r="CI316" s="219"/>
      <c r="CJ316" s="219"/>
      <c r="CK316" s="219"/>
      <c r="CL316" s="219"/>
      <c r="CM316" s="219"/>
      <c r="CN316" s="219"/>
      <c r="CO316" s="219"/>
      <c r="CP316" s="219"/>
      <c r="CQ316" s="219"/>
      <c r="CR316" s="219"/>
      <c r="CS316" s="219"/>
      <c r="CT316" s="219"/>
      <c r="CU316" s="219"/>
      <c r="CV316" s="219"/>
      <c r="CW316" s="219"/>
      <c r="CX316" s="219"/>
      <c r="CY316" s="219"/>
      <c r="CZ316" s="219"/>
      <c r="DA316" s="219"/>
      <c r="DB316" s="219"/>
      <c r="DC316" s="219"/>
      <c r="DD316" s="219"/>
      <c r="DE316" s="219"/>
      <c r="DF316" s="219"/>
      <c r="DG316" s="219"/>
      <c r="DH316" s="219"/>
      <c r="DI316" s="219"/>
      <c r="DJ316" s="219"/>
      <c r="DK316" s="219"/>
      <c r="DL316" s="219"/>
      <c r="DM316" s="219"/>
      <c r="DN316" s="219"/>
      <c r="DO316" s="219"/>
      <c r="DP316" s="219"/>
      <c r="DQ316" s="219"/>
      <c r="DR316" s="219"/>
      <c r="DS316" s="219"/>
      <c r="DT316" s="219"/>
      <c r="DU316" s="219"/>
      <c r="DV316" s="219"/>
      <c r="DW316" s="219"/>
      <c r="DX316" s="219"/>
      <c r="DY316" s="219"/>
      <c r="DZ316" s="219"/>
      <c r="EA316" s="219"/>
      <c r="EB316" s="219"/>
      <c r="EC316" s="219"/>
      <c r="ED316" s="219"/>
      <c r="EE316" s="219"/>
      <c r="EF316" s="219"/>
      <c r="EG316" s="219"/>
      <c r="EH316" s="219"/>
      <c r="EI316" s="219"/>
      <c r="EJ316" s="219"/>
      <c r="EK316" s="219"/>
      <c r="EL316" s="219"/>
      <c r="EM316" s="219"/>
      <c r="EN316" s="219"/>
      <c r="EO316" s="219"/>
      <c r="EP316" s="219"/>
      <c r="EQ316" s="219"/>
      <c r="ER316" s="219"/>
      <c r="ES316" s="219"/>
      <c r="ET316" s="219"/>
      <c r="EU316" s="219"/>
      <c r="EV316" s="219"/>
      <c r="EW316" s="219"/>
      <c r="EX316" s="219"/>
      <c r="EY316" s="219"/>
      <c r="EZ316" s="219"/>
      <c r="FA316" s="219"/>
      <c r="FB316" s="219"/>
      <c r="FC316" s="219"/>
      <c r="FD316" s="219"/>
      <c r="FE316" s="219"/>
      <c r="FF316" s="219"/>
      <c r="FG316" s="219"/>
      <c r="FH316" s="219"/>
      <c r="FI316" s="219"/>
      <c r="FJ316" s="219"/>
      <c r="FK316" s="219"/>
      <c r="FL316" s="219"/>
      <c r="FM316" s="219"/>
      <c r="FN316" s="219"/>
      <c r="FO316" s="219"/>
      <c r="FP316" s="219"/>
      <c r="FQ316" s="219"/>
      <c r="FR316" s="219"/>
      <c r="FS316" s="219"/>
      <c r="FT316" s="219"/>
      <c r="FU316" s="219"/>
      <c r="FV316" s="219"/>
      <c r="FW316" s="219"/>
      <c r="FX316" s="219"/>
      <c r="FY316" s="219"/>
      <c r="FZ316" s="219"/>
      <c r="GA316" s="219"/>
      <c r="GB316" s="219"/>
      <c r="GC316" s="219"/>
      <c r="GD316" s="219"/>
      <c r="GE316" s="219"/>
      <c r="GF316" s="219"/>
      <c r="GG316" s="219"/>
      <c r="GH316" s="219"/>
      <c r="GI316" s="219"/>
      <c r="GJ316" s="219"/>
      <c r="GK316" s="219"/>
      <c r="GL316" s="219"/>
      <c r="GM316" s="219"/>
      <c r="GN316" s="219"/>
      <c r="GO316" s="219"/>
      <c r="GP316" s="219"/>
      <c r="GQ316" s="219"/>
      <c r="GR316" s="219"/>
      <c r="GS316" s="219"/>
      <c r="GT316" s="219"/>
      <c r="GU316" s="219"/>
      <c r="GV316" s="219"/>
      <c r="GW316" s="219"/>
      <c r="GX316" s="219"/>
      <c r="GY316" s="219"/>
      <c r="GZ316" s="219"/>
      <c r="HA316" s="219"/>
      <c r="HB316" s="219"/>
      <c r="HC316" s="219"/>
      <c r="HD316" s="219"/>
      <c r="HE316" s="219"/>
      <c r="HF316" s="219"/>
      <c r="HG316" s="219"/>
      <c r="HH316" s="219"/>
      <c r="HI316" s="219"/>
      <c r="HJ316" s="219"/>
      <c r="HK316" s="219"/>
      <c r="HL316" s="219"/>
      <c r="HM316" s="219"/>
      <c r="HN316" s="219"/>
      <c r="HO316" s="219"/>
      <c r="HP316" s="219"/>
      <c r="HQ316" s="219"/>
      <c r="HR316" s="219"/>
      <c r="HS316" s="219"/>
      <c r="HT316" s="219"/>
      <c r="HU316" s="219"/>
      <c r="HV316" s="219"/>
      <c r="HW316" s="219"/>
      <c r="HX316" s="219"/>
      <c r="HY316" s="219"/>
      <c r="HZ316" s="219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  <c r="IR316" s="4"/>
      <c r="IS316" s="4"/>
      <c r="IT316" s="4"/>
      <c r="IU316" s="4"/>
      <c r="IV316" s="4"/>
      <c r="IW316" s="4"/>
      <c r="IX316" s="4"/>
      <c r="IY316" s="4"/>
      <c r="IZ316" s="4"/>
      <c r="JA316" s="4"/>
      <c r="JB316" s="4"/>
      <c r="JC316" s="4"/>
      <c r="JD316" s="4"/>
      <c r="JE316" s="4"/>
    </row>
    <row r="317" spans="1:265" s="78" customFormat="1">
      <c r="A317" s="76"/>
      <c r="B317" s="76"/>
      <c r="C317" s="76"/>
      <c r="D317" s="76"/>
      <c r="E317" s="76"/>
      <c r="F317" s="76"/>
      <c r="H317" s="79"/>
      <c r="I317" s="66"/>
      <c r="J317" s="80"/>
      <c r="K317" s="82"/>
      <c r="L317" s="82"/>
      <c r="M317" s="66"/>
      <c r="N317" s="82"/>
      <c r="O317" s="82"/>
      <c r="P317" s="104"/>
      <c r="Q317" s="104"/>
      <c r="R317" s="104"/>
      <c r="S317" s="82"/>
      <c r="T317" s="82"/>
      <c r="U317" s="82"/>
      <c r="V317" s="66"/>
      <c r="W317" s="82"/>
      <c r="X317" s="82"/>
      <c r="Y317" s="183"/>
      <c r="Z317" s="82"/>
      <c r="AA317" s="181"/>
      <c r="AB317" s="82"/>
      <c r="AC317" s="82"/>
      <c r="AD317" s="82"/>
      <c r="AE317" s="82"/>
      <c r="AF317" s="82"/>
      <c r="AG317" s="83"/>
      <c r="AH317" s="83"/>
      <c r="AI317" s="219"/>
      <c r="AJ317" s="219"/>
      <c r="AK317" s="219"/>
      <c r="AL317" s="66"/>
      <c r="AM317" s="219"/>
      <c r="AN317" s="219"/>
      <c r="AO317" s="219"/>
      <c r="AP317" s="219"/>
      <c r="AQ317" s="219"/>
      <c r="AR317" s="219"/>
      <c r="AS317" s="219"/>
      <c r="AT317" s="219"/>
      <c r="AU317" s="219"/>
      <c r="AV317" s="219"/>
      <c r="AW317" s="219"/>
      <c r="AX317" s="219"/>
      <c r="AY317" s="219"/>
      <c r="AZ317" s="219"/>
      <c r="BA317" s="219"/>
      <c r="BB317" s="21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19"/>
      <c r="CD317" s="219"/>
      <c r="CE317" s="219"/>
      <c r="CF317" s="219"/>
      <c r="CG317" s="219"/>
      <c r="CH317" s="219"/>
      <c r="CI317" s="219"/>
      <c r="CJ317" s="219"/>
      <c r="CK317" s="219"/>
      <c r="CL317" s="219"/>
      <c r="CM317" s="219"/>
      <c r="CN317" s="219"/>
      <c r="CO317" s="219"/>
      <c r="CP317" s="219"/>
      <c r="CQ317" s="219"/>
      <c r="CR317" s="219"/>
      <c r="CS317" s="219"/>
      <c r="CT317" s="219"/>
      <c r="CU317" s="219"/>
      <c r="CV317" s="219"/>
      <c r="CW317" s="219"/>
      <c r="CX317" s="219"/>
      <c r="CY317" s="219"/>
      <c r="CZ317" s="219"/>
      <c r="DA317" s="219"/>
      <c r="DB317" s="219"/>
      <c r="DC317" s="219"/>
      <c r="DD317" s="219"/>
      <c r="DE317" s="219"/>
      <c r="DF317" s="219"/>
      <c r="DG317" s="219"/>
      <c r="DH317" s="219"/>
      <c r="DI317" s="219"/>
      <c r="DJ317" s="219"/>
      <c r="DK317" s="219"/>
      <c r="DL317" s="219"/>
      <c r="DM317" s="219"/>
      <c r="DN317" s="219"/>
      <c r="DO317" s="219"/>
      <c r="DP317" s="219"/>
      <c r="DQ317" s="219"/>
      <c r="DR317" s="219"/>
      <c r="DS317" s="219"/>
      <c r="DT317" s="219"/>
      <c r="DU317" s="219"/>
      <c r="DV317" s="219"/>
      <c r="DW317" s="219"/>
      <c r="DX317" s="219"/>
      <c r="DY317" s="219"/>
      <c r="DZ317" s="219"/>
      <c r="EA317" s="219"/>
      <c r="EB317" s="219"/>
      <c r="EC317" s="219"/>
      <c r="ED317" s="219"/>
      <c r="EE317" s="219"/>
      <c r="EF317" s="219"/>
      <c r="EG317" s="219"/>
      <c r="EH317" s="219"/>
      <c r="EI317" s="219"/>
      <c r="EJ317" s="219"/>
      <c r="EK317" s="219"/>
      <c r="EL317" s="219"/>
      <c r="EM317" s="219"/>
      <c r="EN317" s="219"/>
      <c r="EO317" s="219"/>
      <c r="EP317" s="219"/>
      <c r="EQ317" s="219"/>
      <c r="ER317" s="219"/>
      <c r="ES317" s="219"/>
      <c r="ET317" s="219"/>
      <c r="EU317" s="219"/>
      <c r="EV317" s="219"/>
      <c r="EW317" s="219"/>
      <c r="EX317" s="219"/>
      <c r="EY317" s="219"/>
      <c r="EZ317" s="219"/>
      <c r="FA317" s="219"/>
      <c r="FB317" s="219"/>
      <c r="FC317" s="219"/>
      <c r="FD317" s="219"/>
      <c r="FE317" s="219"/>
      <c r="FF317" s="219"/>
      <c r="FG317" s="219"/>
      <c r="FH317" s="219"/>
      <c r="FI317" s="219"/>
      <c r="FJ317" s="219"/>
      <c r="FK317" s="219"/>
      <c r="FL317" s="219"/>
      <c r="FM317" s="219"/>
      <c r="FN317" s="219"/>
      <c r="FO317" s="219"/>
      <c r="FP317" s="219"/>
      <c r="FQ317" s="219"/>
      <c r="FR317" s="219"/>
      <c r="FS317" s="219"/>
      <c r="FT317" s="219"/>
      <c r="FU317" s="219"/>
      <c r="FV317" s="219"/>
      <c r="FW317" s="219"/>
      <c r="FX317" s="219"/>
      <c r="FY317" s="219"/>
      <c r="FZ317" s="219"/>
      <c r="GA317" s="219"/>
      <c r="GB317" s="219"/>
      <c r="GC317" s="219"/>
      <c r="GD317" s="219"/>
      <c r="GE317" s="219"/>
      <c r="GF317" s="219"/>
      <c r="GG317" s="219"/>
      <c r="GH317" s="219"/>
      <c r="GI317" s="219"/>
      <c r="GJ317" s="219"/>
      <c r="GK317" s="219"/>
      <c r="GL317" s="219"/>
      <c r="GM317" s="219"/>
      <c r="GN317" s="219"/>
      <c r="GO317" s="219"/>
      <c r="GP317" s="219"/>
      <c r="GQ317" s="219"/>
      <c r="GR317" s="219"/>
      <c r="GS317" s="219"/>
      <c r="GT317" s="219"/>
      <c r="GU317" s="219"/>
      <c r="GV317" s="219"/>
      <c r="GW317" s="219"/>
      <c r="GX317" s="219"/>
      <c r="GY317" s="219"/>
      <c r="GZ317" s="219"/>
      <c r="HA317" s="219"/>
      <c r="HB317" s="219"/>
      <c r="HC317" s="219"/>
      <c r="HD317" s="219"/>
      <c r="HE317" s="219"/>
      <c r="HF317" s="219"/>
      <c r="HG317" s="219"/>
      <c r="HH317" s="219"/>
      <c r="HI317" s="219"/>
      <c r="HJ317" s="219"/>
      <c r="HK317" s="219"/>
      <c r="HL317" s="219"/>
      <c r="HM317" s="219"/>
      <c r="HN317" s="219"/>
      <c r="HO317" s="219"/>
      <c r="HP317" s="219"/>
      <c r="HQ317" s="219"/>
      <c r="HR317" s="219"/>
      <c r="HS317" s="219"/>
      <c r="HT317" s="219"/>
      <c r="HU317" s="219"/>
      <c r="HV317" s="219"/>
      <c r="HW317" s="219"/>
      <c r="HX317" s="219"/>
      <c r="HY317" s="219"/>
      <c r="HZ317" s="219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  <c r="IR317" s="4"/>
      <c r="IS317" s="4"/>
      <c r="IT317" s="4"/>
      <c r="IU317" s="4"/>
      <c r="IV317" s="4"/>
      <c r="IW317" s="4"/>
      <c r="IX317" s="4"/>
      <c r="IY317" s="4"/>
      <c r="IZ317" s="4"/>
      <c r="JA317" s="4"/>
      <c r="JB317" s="4"/>
      <c r="JC317" s="4"/>
      <c r="JD317" s="4"/>
      <c r="JE317" s="4"/>
    </row>
    <row r="318" spans="1:265" s="78" customFormat="1">
      <c r="A318" s="76"/>
      <c r="B318" s="76"/>
      <c r="C318" s="76"/>
      <c r="D318" s="76"/>
      <c r="E318" s="76"/>
      <c r="F318" s="76"/>
      <c r="H318" s="79"/>
      <c r="I318" s="66"/>
      <c r="J318" s="80"/>
      <c r="K318" s="82"/>
      <c r="L318" s="82"/>
      <c r="M318" s="66"/>
      <c r="N318" s="82"/>
      <c r="O318" s="82"/>
      <c r="P318" s="104"/>
      <c r="Q318" s="104"/>
      <c r="R318" s="104"/>
      <c r="S318" s="82"/>
      <c r="T318" s="82"/>
      <c r="U318" s="82"/>
      <c r="V318" s="66"/>
      <c r="W318" s="82"/>
      <c r="X318" s="82"/>
      <c r="Y318" s="183"/>
      <c r="Z318" s="82"/>
      <c r="AA318" s="181"/>
      <c r="AB318" s="82"/>
      <c r="AC318" s="82"/>
      <c r="AD318" s="82"/>
      <c r="AE318" s="82"/>
      <c r="AF318" s="82"/>
      <c r="AG318" s="83"/>
      <c r="AH318" s="83"/>
      <c r="AI318" s="219"/>
      <c r="AJ318" s="219"/>
      <c r="AK318" s="219"/>
      <c r="AL318" s="66"/>
      <c r="AM318" s="219"/>
      <c r="AN318" s="219"/>
      <c r="AO318" s="219"/>
      <c r="AP318" s="219"/>
      <c r="AQ318" s="219"/>
      <c r="AR318" s="219"/>
      <c r="AS318" s="219"/>
      <c r="AT318" s="219"/>
      <c r="AU318" s="219"/>
      <c r="AV318" s="219"/>
      <c r="AW318" s="219"/>
      <c r="AX318" s="219"/>
      <c r="AY318" s="219"/>
      <c r="AZ318" s="219"/>
      <c r="BA318" s="219"/>
      <c r="BB318" s="219"/>
      <c r="BC318" s="219"/>
      <c r="BD318" s="219"/>
      <c r="BE318" s="219"/>
      <c r="BF318" s="219"/>
      <c r="BG318" s="219"/>
      <c r="BH318" s="219"/>
      <c r="BI318" s="219"/>
      <c r="BJ318" s="219"/>
      <c r="BK318" s="219"/>
      <c r="BL318" s="219"/>
      <c r="BM318" s="219"/>
      <c r="BN318" s="219"/>
      <c r="BO318" s="219"/>
      <c r="BP318" s="219"/>
      <c r="BQ318" s="219"/>
      <c r="BR318" s="219"/>
      <c r="BS318" s="219"/>
      <c r="BT318" s="219"/>
      <c r="BU318" s="219"/>
      <c r="BV318" s="219"/>
      <c r="BW318" s="219"/>
      <c r="BX318" s="219"/>
      <c r="BY318" s="219"/>
      <c r="BZ318" s="219"/>
      <c r="CA318" s="219"/>
      <c r="CB318" s="219"/>
      <c r="CC318" s="219"/>
      <c r="CD318" s="219"/>
      <c r="CE318" s="219"/>
      <c r="CF318" s="219"/>
      <c r="CG318" s="219"/>
      <c r="CH318" s="219"/>
      <c r="CI318" s="219"/>
      <c r="CJ318" s="219"/>
      <c r="CK318" s="219"/>
      <c r="CL318" s="219"/>
      <c r="CM318" s="219"/>
      <c r="CN318" s="219"/>
      <c r="CO318" s="219"/>
      <c r="CP318" s="219"/>
      <c r="CQ318" s="219"/>
      <c r="CR318" s="219"/>
      <c r="CS318" s="219"/>
      <c r="CT318" s="219"/>
      <c r="CU318" s="219"/>
      <c r="CV318" s="219"/>
      <c r="CW318" s="219"/>
      <c r="CX318" s="219"/>
      <c r="CY318" s="219"/>
      <c r="CZ318" s="219"/>
      <c r="DA318" s="219"/>
      <c r="DB318" s="219"/>
      <c r="DC318" s="219"/>
      <c r="DD318" s="219"/>
      <c r="DE318" s="219"/>
      <c r="DF318" s="219"/>
      <c r="DG318" s="219"/>
      <c r="DH318" s="219"/>
      <c r="DI318" s="219"/>
      <c r="DJ318" s="219"/>
      <c r="DK318" s="219"/>
      <c r="DL318" s="219"/>
      <c r="DM318" s="219"/>
      <c r="DN318" s="219"/>
      <c r="DO318" s="219"/>
      <c r="DP318" s="219"/>
      <c r="DQ318" s="219"/>
      <c r="DR318" s="219"/>
      <c r="DS318" s="219"/>
      <c r="DT318" s="219"/>
      <c r="DU318" s="219"/>
      <c r="DV318" s="219"/>
      <c r="DW318" s="219"/>
      <c r="DX318" s="219"/>
      <c r="DY318" s="219"/>
      <c r="DZ318" s="219"/>
      <c r="EA318" s="219"/>
      <c r="EB318" s="219"/>
      <c r="EC318" s="219"/>
      <c r="ED318" s="219"/>
      <c r="EE318" s="219"/>
      <c r="EF318" s="219"/>
      <c r="EG318" s="219"/>
      <c r="EH318" s="219"/>
      <c r="EI318" s="219"/>
      <c r="EJ318" s="219"/>
      <c r="EK318" s="219"/>
      <c r="EL318" s="219"/>
      <c r="EM318" s="219"/>
      <c r="EN318" s="219"/>
      <c r="EO318" s="219"/>
      <c r="EP318" s="219"/>
      <c r="EQ318" s="219"/>
      <c r="ER318" s="219"/>
      <c r="ES318" s="219"/>
      <c r="ET318" s="219"/>
      <c r="EU318" s="219"/>
      <c r="EV318" s="219"/>
      <c r="EW318" s="219"/>
      <c r="EX318" s="219"/>
      <c r="EY318" s="219"/>
      <c r="EZ318" s="219"/>
      <c r="FA318" s="219"/>
      <c r="FB318" s="219"/>
      <c r="FC318" s="219"/>
      <c r="FD318" s="219"/>
      <c r="FE318" s="219"/>
      <c r="FF318" s="219"/>
      <c r="FG318" s="219"/>
      <c r="FH318" s="219"/>
      <c r="FI318" s="219"/>
      <c r="FJ318" s="219"/>
      <c r="FK318" s="219"/>
      <c r="FL318" s="219"/>
      <c r="FM318" s="219"/>
      <c r="FN318" s="219"/>
      <c r="FO318" s="219"/>
      <c r="FP318" s="219"/>
      <c r="FQ318" s="219"/>
      <c r="FR318" s="219"/>
      <c r="FS318" s="219"/>
      <c r="FT318" s="219"/>
      <c r="FU318" s="219"/>
      <c r="FV318" s="219"/>
      <c r="FW318" s="219"/>
      <c r="FX318" s="219"/>
      <c r="FY318" s="219"/>
      <c r="FZ318" s="219"/>
      <c r="GA318" s="219"/>
      <c r="GB318" s="219"/>
      <c r="GC318" s="219"/>
      <c r="GD318" s="219"/>
      <c r="GE318" s="219"/>
      <c r="GF318" s="219"/>
      <c r="GG318" s="219"/>
      <c r="GH318" s="219"/>
      <c r="GI318" s="219"/>
      <c r="GJ318" s="219"/>
      <c r="GK318" s="219"/>
      <c r="GL318" s="219"/>
      <c r="GM318" s="219"/>
      <c r="GN318" s="219"/>
      <c r="GO318" s="219"/>
      <c r="GP318" s="219"/>
      <c r="GQ318" s="219"/>
      <c r="GR318" s="219"/>
      <c r="GS318" s="219"/>
      <c r="GT318" s="219"/>
      <c r="GU318" s="219"/>
      <c r="GV318" s="219"/>
      <c r="GW318" s="219"/>
      <c r="GX318" s="219"/>
      <c r="GY318" s="219"/>
      <c r="GZ318" s="219"/>
      <c r="HA318" s="219"/>
      <c r="HB318" s="219"/>
      <c r="HC318" s="219"/>
      <c r="HD318" s="219"/>
      <c r="HE318" s="219"/>
      <c r="HF318" s="219"/>
      <c r="HG318" s="219"/>
      <c r="HH318" s="219"/>
      <c r="HI318" s="219"/>
      <c r="HJ318" s="219"/>
      <c r="HK318" s="219"/>
      <c r="HL318" s="219"/>
      <c r="HM318" s="219"/>
      <c r="HN318" s="219"/>
      <c r="HO318" s="219"/>
      <c r="HP318" s="219"/>
      <c r="HQ318" s="219"/>
      <c r="HR318" s="219"/>
      <c r="HS318" s="219"/>
      <c r="HT318" s="219"/>
      <c r="HU318" s="219"/>
      <c r="HV318" s="219"/>
      <c r="HW318" s="219"/>
      <c r="HX318" s="219"/>
      <c r="HY318" s="219"/>
      <c r="HZ318" s="219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  <c r="IR318" s="4"/>
      <c r="IS318" s="4"/>
      <c r="IT318" s="4"/>
      <c r="IU318" s="4"/>
      <c r="IV318" s="4"/>
      <c r="IW318" s="4"/>
      <c r="IX318" s="4"/>
      <c r="IY318" s="4"/>
      <c r="IZ318" s="4"/>
      <c r="JA318" s="4"/>
      <c r="JB318" s="4"/>
      <c r="JC318" s="4"/>
      <c r="JD318" s="4"/>
      <c r="JE318" s="4"/>
    </row>
    <row r="319" spans="1:265" s="78" customFormat="1">
      <c r="A319" s="76"/>
      <c r="B319" s="76"/>
      <c r="C319" s="76"/>
      <c r="D319" s="76"/>
      <c r="E319" s="76"/>
      <c r="F319" s="76"/>
      <c r="H319" s="79"/>
      <c r="I319" s="66"/>
      <c r="J319" s="80"/>
      <c r="K319" s="82"/>
      <c r="L319" s="82"/>
      <c r="M319" s="66"/>
      <c r="N319" s="82"/>
      <c r="O319" s="82"/>
      <c r="P319" s="104"/>
      <c r="Q319" s="104"/>
      <c r="R319" s="104"/>
      <c r="S319" s="82"/>
      <c r="T319" s="82"/>
      <c r="U319" s="82"/>
      <c r="V319" s="66"/>
      <c r="W319" s="82"/>
      <c r="X319" s="82"/>
      <c r="Y319" s="183"/>
      <c r="Z319" s="82"/>
      <c r="AA319" s="181"/>
      <c r="AB319" s="82"/>
      <c r="AC319" s="82"/>
      <c r="AD319" s="82"/>
      <c r="AE319" s="82"/>
      <c r="AF319" s="82"/>
      <c r="AG319" s="83"/>
      <c r="AH319" s="83"/>
      <c r="AI319" s="219"/>
      <c r="AJ319" s="219"/>
      <c r="AK319" s="219"/>
      <c r="AL319" s="66"/>
      <c r="AM319" s="219"/>
      <c r="AN319" s="219"/>
      <c r="AO319" s="219"/>
      <c r="AP319" s="219"/>
      <c r="AQ319" s="219"/>
      <c r="AR319" s="219"/>
      <c r="AS319" s="219"/>
      <c r="AT319" s="219"/>
      <c r="AU319" s="219"/>
      <c r="AV319" s="219"/>
      <c r="AW319" s="219"/>
      <c r="AX319" s="219"/>
      <c r="AY319" s="219"/>
      <c r="AZ319" s="219"/>
      <c r="BA319" s="219"/>
      <c r="BB319" s="219"/>
      <c r="BC319" s="219"/>
      <c r="BD319" s="219"/>
      <c r="BE319" s="219"/>
      <c r="BF319" s="219"/>
      <c r="BG319" s="219"/>
      <c r="BH319" s="219"/>
      <c r="BI319" s="219"/>
      <c r="BJ319" s="219"/>
      <c r="BK319" s="219"/>
      <c r="BL319" s="219"/>
      <c r="BM319" s="219"/>
      <c r="BN319" s="219"/>
      <c r="BO319" s="219"/>
      <c r="BP319" s="219"/>
      <c r="BQ319" s="219"/>
      <c r="BR319" s="219"/>
      <c r="BS319" s="219"/>
      <c r="BT319" s="219"/>
      <c r="BU319" s="219"/>
      <c r="BV319" s="219"/>
      <c r="BW319" s="219"/>
      <c r="BX319" s="219"/>
      <c r="BY319" s="219"/>
      <c r="BZ319" s="219"/>
      <c r="CA319" s="219"/>
      <c r="CB319" s="219"/>
      <c r="CC319" s="219"/>
      <c r="CD319" s="219"/>
      <c r="CE319" s="219"/>
      <c r="CF319" s="219"/>
      <c r="CG319" s="219"/>
      <c r="CH319" s="219"/>
      <c r="CI319" s="219"/>
      <c r="CJ319" s="219"/>
      <c r="CK319" s="219"/>
      <c r="CL319" s="219"/>
      <c r="CM319" s="219"/>
      <c r="CN319" s="219"/>
      <c r="CO319" s="219"/>
      <c r="CP319" s="219"/>
      <c r="CQ319" s="219"/>
      <c r="CR319" s="219"/>
      <c r="CS319" s="219"/>
      <c r="CT319" s="219"/>
      <c r="CU319" s="219"/>
      <c r="CV319" s="219"/>
      <c r="CW319" s="219"/>
      <c r="CX319" s="219"/>
      <c r="CY319" s="219"/>
      <c r="CZ319" s="219"/>
      <c r="DA319" s="219"/>
      <c r="DB319" s="219"/>
      <c r="DC319" s="219"/>
      <c r="DD319" s="219"/>
      <c r="DE319" s="219"/>
      <c r="DF319" s="219"/>
      <c r="DG319" s="219"/>
      <c r="DH319" s="219"/>
      <c r="DI319" s="219"/>
      <c r="DJ319" s="219"/>
      <c r="DK319" s="219"/>
      <c r="DL319" s="219"/>
      <c r="DM319" s="219"/>
      <c r="DN319" s="219"/>
      <c r="DO319" s="219"/>
      <c r="DP319" s="219"/>
      <c r="DQ319" s="219"/>
      <c r="DR319" s="219"/>
      <c r="DS319" s="219"/>
      <c r="DT319" s="219"/>
      <c r="DU319" s="219"/>
      <c r="DV319" s="219"/>
      <c r="DW319" s="219"/>
      <c r="DX319" s="219"/>
      <c r="DY319" s="219"/>
      <c r="DZ319" s="219"/>
      <c r="EA319" s="219"/>
      <c r="EB319" s="219"/>
      <c r="EC319" s="219"/>
      <c r="ED319" s="219"/>
      <c r="EE319" s="219"/>
      <c r="EF319" s="219"/>
      <c r="EG319" s="219"/>
      <c r="EH319" s="219"/>
      <c r="EI319" s="219"/>
      <c r="EJ319" s="219"/>
      <c r="EK319" s="219"/>
      <c r="EL319" s="219"/>
      <c r="EM319" s="219"/>
      <c r="EN319" s="219"/>
      <c r="EO319" s="219"/>
      <c r="EP319" s="219"/>
      <c r="EQ319" s="219"/>
      <c r="ER319" s="219"/>
      <c r="ES319" s="219"/>
      <c r="ET319" s="219"/>
      <c r="EU319" s="219"/>
      <c r="EV319" s="219"/>
      <c r="EW319" s="219"/>
      <c r="EX319" s="219"/>
      <c r="EY319" s="219"/>
      <c r="EZ319" s="219"/>
      <c r="FA319" s="219"/>
      <c r="FB319" s="219"/>
      <c r="FC319" s="219"/>
      <c r="FD319" s="219"/>
      <c r="FE319" s="219"/>
      <c r="FF319" s="219"/>
      <c r="FG319" s="219"/>
      <c r="FH319" s="219"/>
      <c r="FI319" s="219"/>
      <c r="FJ319" s="219"/>
      <c r="FK319" s="219"/>
      <c r="FL319" s="219"/>
      <c r="FM319" s="219"/>
      <c r="FN319" s="219"/>
      <c r="FO319" s="219"/>
      <c r="FP319" s="219"/>
      <c r="FQ319" s="219"/>
      <c r="FR319" s="219"/>
      <c r="FS319" s="219"/>
      <c r="FT319" s="219"/>
      <c r="FU319" s="219"/>
      <c r="FV319" s="219"/>
      <c r="FW319" s="219"/>
      <c r="FX319" s="219"/>
      <c r="FY319" s="219"/>
      <c r="FZ319" s="219"/>
      <c r="GA319" s="219"/>
      <c r="GB319" s="219"/>
      <c r="GC319" s="219"/>
      <c r="GD319" s="219"/>
      <c r="GE319" s="219"/>
      <c r="GF319" s="219"/>
      <c r="GG319" s="219"/>
      <c r="GH319" s="219"/>
      <c r="GI319" s="219"/>
      <c r="GJ319" s="219"/>
      <c r="GK319" s="219"/>
      <c r="GL319" s="219"/>
      <c r="GM319" s="219"/>
      <c r="GN319" s="219"/>
      <c r="GO319" s="219"/>
      <c r="GP319" s="219"/>
      <c r="GQ319" s="219"/>
      <c r="GR319" s="219"/>
      <c r="GS319" s="219"/>
      <c r="GT319" s="219"/>
      <c r="GU319" s="219"/>
      <c r="GV319" s="219"/>
      <c r="GW319" s="219"/>
      <c r="GX319" s="219"/>
      <c r="GY319" s="219"/>
      <c r="GZ319" s="219"/>
      <c r="HA319" s="219"/>
      <c r="HB319" s="219"/>
      <c r="HC319" s="219"/>
      <c r="HD319" s="219"/>
      <c r="HE319" s="219"/>
      <c r="HF319" s="219"/>
      <c r="HG319" s="219"/>
      <c r="HH319" s="219"/>
      <c r="HI319" s="219"/>
      <c r="HJ319" s="219"/>
      <c r="HK319" s="219"/>
      <c r="HL319" s="219"/>
      <c r="HM319" s="219"/>
      <c r="HN319" s="219"/>
      <c r="HO319" s="219"/>
      <c r="HP319" s="219"/>
      <c r="HQ319" s="219"/>
      <c r="HR319" s="219"/>
      <c r="HS319" s="219"/>
      <c r="HT319" s="219"/>
      <c r="HU319" s="219"/>
      <c r="HV319" s="219"/>
      <c r="HW319" s="219"/>
      <c r="HX319" s="219"/>
      <c r="HY319" s="219"/>
      <c r="HZ319" s="219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  <c r="IR319" s="4"/>
      <c r="IS319" s="4"/>
      <c r="IT319" s="4"/>
      <c r="IU319" s="4"/>
      <c r="IV319" s="4"/>
      <c r="IW319" s="4"/>
      <c r="IX319" s="4"/>
      <c r="IY319" s="4"/>
      <c r="IZ319" s="4"/>
      <c r="JA319" s="4"/>
      <c r="JB319" s="4"/>
      <c r="JC319" s="4"/>
      <c r="JD319" s="4"/>
      <c r="JE319" s="4"/>
    </row>
    <row r="320" spans="1:265" s="78" customFormat="1">
      <c r="A320" s="76"/>
      <c r="B320" s="76"/>
      <c r="C320" s="76"/>
      <c r="D320" s="76"/>
      <c r="E320" s="76"/>
      <c r="F320" s="76"/>
      <c r="H320" s="79"/>
      <c r="I320" s="66"/>
      <c r="J320" s="80"/>
      <c r="K320" s="82"/>
      <c r="L320" s="82"/>
      <c r="M320" s="66"/>
      <c r="N320" s="82"/>
      <c r="O320" s="82"/>
      <c r="P320" s="104"/>
      <c r="Q320" s="104"/>
      <c r="R320" s="104"/>
      <c r="S320" s="82"/>
      <c r="T320" s="82"/>
      <c r="U320" s="82"/>
      <c r="V320" s="66"/>
      <c r="W320" s="82"/>
      <c r="X320" s="82"/>
      <c r="Y320" s="183"/>
      <c r="Z320" s="82"/>
      <c r="AA320" s="181"/>
      <c r="AB320" s="82"/>
      <c r="AC320" s="82"/>
      <c r="AD320" s="82"/>
      <c r="AE320" s="82"/>
      <c r="AF320" s="82"/>
      <c r="AG320" s="83"/>
      <c r="AH320" s="83"/>
      <c r="AI320" s="219"/>
      <c r="AJ320" s="219"/>
      <c r="AK320" s="219"/>
      <c r="AL320" s="66"/>
      <c r="AM320" s="219"/>
      <c r="AN320" s="219"/>
      <c r="AO320" s="219"/>
      <c r="AP320" s="219"/>
      <c r="AQ320" s="219"/>
      <c r="AR320" s="219"/>
      <c r="AS320" s="219"/>
      <c r="AT320" s="219"/>
      <c r="AU320" s="219"/>
      <c r="AV320" s="219"/>
      <c r="AW320" s="219"/>
      <c r="AX320" s="219"/>
      <c r="AY320" s="219"/>
      <c r="AZ320" s="219"/>
      <c r="BA320" s="219"/>
      <c r="BB320" s="219"/>
      <c r="BC320" s="219"/>
      <c r="BD320" s="219"/>
      <c r="BE320" s="219"/>
      <c r="BF320" s="219"/>
      <c r="BG320" s="219"/>
      <c r="BH320" s="219"/>
      <c r="BI320" s="219"/>
      <c r="BJ320" s="219"/>
      <c r="BK320" s="219"/>
      <c r="BL320" s="219"/>
      <c r="BM320" s="219"/>
      <c r="BN320" s="219"/>
      <c r="BO320" s="219"/>
      <c r="BP320" s="219"/>
      <c r="BQ320" s="219"/>
      <c r="BR320" s="219"/>
      <c r="BS320" s="219"/>
      <c r="BT320" s="219"/>
      <c r="BU320" s="219"/>
      <c r="BV320" s="219"/>
      <c r="BW320" s="219"/>
      <c r="BX320" s="219"/>
      <c r="BY320" s="219"/>
      <c r="BZ320" s="219"/>
      <c r="CA320" s="219"/>
      <c r="CB320" s="219"/>
      <c r="CC320" s="219"/>
      <c r="CD320" s="219"/>
      <c r="CE320" s="219"/>
      <c r="CF320" s="219"/>
      <c r="CG320" s="219"/>
      <c r="CH320" s="219"/>
      <c r="CI320" s="219"/>
      <c r="CJ320" s="219"/>
      <c r="CK320" s="219"/>
      <c r="CL320" s="219"/>
      <c r="CM320" s="219"/>
      <c r="CN320" s="219"/>
      <c r="CO320" s="219"/>
      <c r="CP320" s="219"/>
      <c r="CQ320" s="219"/>
      <c r="CR320" s="219"/>
      <c r="CS320" s="219"/>
      <c r="CT320" s="219"/>
      <c r="CU320" s="219"/>
      <c r="CV320" s="219"/>
      <c r="CW320" s="219"/>
      <c r="CX320" s="219"/>
      <c r="CY320" s="219"/>
      <c r="CZ320" s="219"/>
      <c r="DA320" s="219"/>
      <c r="DB320" s="219"/>
      <c r="DC320" s="219"/>
      <c r="DD320" s="219"/>
      <c r="DE320" s="219"/>
      <c r="DF320" s="219"/>
      <c r="DG320" s="219"/>
      <c r="DH320" s="219"/>
      <c r="DI320" s="219"/>
      <c r="DJ320" s="219"/>
      <c r="DK320" s="219"/>
      <c r="DL320" s="219"/>
      <c r="DM320" s="219"/>
      <c r="DN320" s="219"/>
      <c r="DO320" s="219"/>
      <c r="DP320" s="219"/>
      <c r="DQ320" s="219"/>
      <c r="DR320" s="219"/>
      <c r="DS320" s="219"/>
      <c r="DT320" s="219"/>
      <c r="DU320" s="219"/>
      <c r="DV320" s="219"/>
      <c r="DW320" s="219"/>
      <c r="DX320" s="219"/>
      <c r="DY320" s="219"/>
      <c r="DZ320" s="219"/>
      <c r="EA320" s="219"/>
      <c r="EB320" s="219"/>
      <c r="EC320" s="219"/>
      <c r="ED320" s="219"/>
      <c r="EE320" s="219"/>
      <c r="EF320" s="219"/>
      <c r="EG320" s="219"/>
      <c r="EH320" s="219"/>
      <c r="EI320" s="219"/>
      <c r="EJ320" s="219"/>
      <c r="EK320" s="219"/>
      <c r="EL320" s="219"/>
      <c r="EM320" s="219"/>
      <c r="EN320" s="219"/>
      <c r="EO320" s="219"/>
      <c r="EP320" s="219"/>
      <c r="EQ320" s="219"/>
      <c r="ER320" s="219"/>
      <c r="ES320" s="219"/>
      <c r="ET320" s="219"/>
      <c r="EU320" s="219"/>
      <c r="EV320" s="219"/>
      <c r="EW320" s="219"/>
      <c r="EX320" s="219"/>
      <c r="EY320" s="219"/>
      <c r="EZ320" s="219"/>
      <c r="FA320" s="219"/>
      <c r="FB320" s="219"/>
      <c r="FC320" s="219"/>
      <c r="FD320" s="219"/>
      <c r="FE320" s="219"/>
      <c r="FF320" s="219"/>
      <c r="FG320" s="219"/>
      <c r="FH320" s="219"/>
      <c r="FI320" s="219"/>
      <c r="FJ320" s="219"/>
      <c r="FK320" s="219"/>
      <c r="FL320" s="219"/>
      <c r="FM320" s="219"/>
      <c r="FN320" s="219"/>
      <c r="FO320" s="219"/>
      <c r="FP320" s="219"/>
      <c r="FQ320" s="219"/>
      <c r="FR320" s="219"/>
      <c r="FS320" s="219"/>
      <c r="FT320" s="219"/>
      <c r="FU320" s="219"/>
      <c r="FV320" s="219"/>
      <c r="FW320" s="219"/>
      <c r="FX320" s="219"/>
      <c r="FY320" s="219"/>
      <c r="FZ320" s="219"/>
      <c r="GA320" s="219"/>
      <c r="GB320" s="219"/>
      <c r="GC320" s="219"/>
      <c r="GD320" s="219"/>
      <c r="GE320" s="219"/>
      <c r="GF320" s="219"/>
      <c r="GG320" s="219"/>
      <c r="GH320" s="219"/>
      <c r="GI320" s="219"/>
      <c r="GJ320" s="219"/>
      <c r="GK320" s="219"/>
      <c r="GL320" s="219"/>
      <c r="GM320" s="219"/>
      <c r="GN320" s="219"/>
      <c r="GO320" s="219"/>
      <c r="GP320" s="219"/>
      <c r="GQ320" s="219"/>
      <c r="GR320" s="219"/>
      <c r="GS320" s="219"/>
      <c r="GT320" s="219"/>
      <c r="GU320" s="219"/>
      <c r="GV320" s="219"/>
      <c r="GW320" s="219"/>
      <c r="GX320" s="219"/>
      <c r="GY320" s="219"/>
      <c r="GZ320" s="219"/>
      <c r="HA320" s="219"/>
      <c r="HB320" s="219"/>
      <c r="HC320" s="219"/>
      <c r="HD320" s="219"/>
      <c r="HE320" s="219"/>
      <c r="HF320" s="219"/>
      <c r="HG320" s="219"/>
      <c r="HH320" s="219"/>
      <c r="HI320" s="219"/>
      <c r="HJ320" s="219"/>
      <c r="HK320" s="219"/>
      <c r="HL320" s="219"/>
      <c r="HM320" s="219"/>
      <c r="HN320" s="219"/>
      <c r="HO320" s="219"/>
      <c r="HP320" s="219"/>
      <c r="HQ320" s="219"/>
      <c r="HR320" s="219"/>
      <c r="HS320" s="219"/>
      <c r="HT320" s="219"/>
      <c r="HU320" s="219"/>
      <c r="HV320" s="219"/>
      <c r="HW320" s="219"/>
      <c r="HX320" s="219"/>
      <c r="HY320" s="219"/>
      <c r="HZ320" s="219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  <c r="IR320" s="4"/>
      <c r="IS320" s="4"/>
      <c r="IT320" s="4"/>
      <c r="IU320" s="4"/>
      <c r="IV320" s="4"/>
      <c r="IW320" s="4"/>
      <c r="IX320" s="4"/>
      <c r="IY320" s="4"/>
      <c r="IZ320" s="4"/>
      <c r="JA320" s="4"/>
      <c r="JB320" s="4"/>
      <c r="JC320" s="4"/>
      <c r="JD320" s="4"/>
      <c r="JE320" s="4"/>
    </row>
    <row r="321" spans="1:265" s="78" customFormat="1">
      <c r="A321" s="76"/>
      <c r="B321" s="76"/>
      <c r="C321" s="76"/>
      <c r="D321" s="76"/>
      <c r="E321" s="76"/>
      <c r="F321" s="76"/>
      <c r="H321" s="79"/>
      <c r="I321" s="66"/>
      <c r="J321" s="80"/>
      <c r="K321" s="82"/>
      <c r="L321" s="82"/>
      <c r="M321" s="66"/>
      <c r="N321" s="82"/>
      <c r="O321" s="82"/>
      <c r="P321" s="104"/>
      <c r="Q321" s="104"/>
      <c r="R321" s="104"/>
      <c r="S321" s="82"/>
      <c r="T321" s="82"/>
      <c r="U321" s="82"/>
      <c r="V321" s="66"/>
      <c r="W321" s="82"/>
      <c r="X321" s="82"/>
      <c r="Y321" s="183"/>
      <c r="Z321" s="82"/>
      <c r="AA321" s="181"/>
      <c r="AB321" s="82"/>
      <c r="AC321" s="82"/>
      <c r="AD321" s="82"/>
      <c r="AE321" s="82"/>
      <c r="AF321" s="82"/>
      <c r="AG321" s="83"/>
      <c r="AH321" s="83"/>
      <c r="AI321" s="219"/>
      <c r="AJ321" s="219"/>
      <c r="AK321" s="219"/>
      <c r="AL321" s="66"/>
      <c r="AM321" s="219"/>
      <c r="AN321" s="219"/>
      <c r="AO321" s="219"/>
      <c r="AP321" s="219"/>
      <c r="AQ321" s="219"/>
      <c r="AR321" s="219"/>
      <c r="AS321" s="219"/>
      <c r="AT321" s="219"/>
      <c r="AU321" s="219"/>
      <c r="AV321" s="219"/>
      <c r="AW321" s="219"/>
      <c r="AX321" s="219"/>
      <c r="AY321" s="219"/>
      <c r="AZ321" s="219"/>
      <c r="BA321" s="219"/>
      <c r="BB321" s="219"/>
      <c r="BC321" s="219"/>
      <c r="BD321" s="219"/>
      <c r="BE321" s="219"/>
      <c r="BF321" s="219"/>
      <c r="BG321" s="219"/>
      <c r="BH321" s="219"/>
      <c r="BI321" s="219"/>
      <c r="BJ321" s="219"/>
      <c r="BK321" s="219"/>
      <c r="BL321" s="219"/>
      <c r="BM321" s="219"/>
      <c r="BN321" s="219"/>
      <c r="BO321" s="219"/>
      <c r="BP321" s="219"/>
      <c r="BQ321" s="219"/>
      <c r="BR321" s="219"/>
      <c r="BS321" s="219"/>
      <c r="BT321" s="219"/>
      <c r="BU321" s="219"/>
      <c r="BV321" s="219"/>
      <c r="BW321" s="219"/>
      <c r="BX321" s="219"/>
      <c r="BY321" s="219"/>
      <c r="BZ321" s="219"/>
      <c r="CA321" s="219"/>
      <c r="CB321" s="219"/>
      <c r="CC321" s="219"/>
      <c r="CD321" s="219"/>
      <c r="CE321" s="219"/>
      <c r="CF321" s="219"/>
      <c r="CG321" s="219"/>
      <c r="CH321" s="219"/>
      <c r="CI321" s="219"/>
      <c r="CJ321" s="219"/>
      <c r="CK321" s="219"/>
      <c r="CL321" s="219"/>
      <c r="CM321" s="219"/>
      <c r="CN321" s="219"/>
      <c r="CO321" s="219"/>
      <c r="CP321" s="219"/>
      <c r="CQ321" s="219"/>
      <c r="CR321" s="219"/>
      <c r="CS321" s="219"/>
      <c r="CT321" s="219"/>
      <c r="CU321" s="219"/>
      <c r="CV321" s="219"/>
      <c r="CW321" s="219"/>
      <c r="CX321" s="219"/>
      <c r="CY321" s="219"/>
      <c r="CZ321" s="219"/>
      <c r="DA321" s="219"/>
      <c r="DB321" s="219"/>
      <c r="DC321" s="219"/>
      <c r="DD321" s="219"/>
      <c r="DE321" s="219"/>
      <c r="DF321" s="219"/>
      <c r="DG321" s="219"/>
      <c r="DH321" s="219"/>
      <c r="DI321" s="219"/>
      <c r="DJ321" s="219"/>
      <c r="DK321" s="219"/>
      <c r="DL321" s="219"/>
      <c r="DM321" s="219"/>
      <c r="DN321" s="219"/>
      <c r="DO321" s="219"/>
      <c r="DP321" s="219"/>
      <c r="DQ321" s="219"/>
      <c r="DR321" s="219"/>
      <c r="DS321" s="219"/>
      <c r="DT321" s="219"/>
      <c r="DU321" s="219"/>
      <c r="DV321" s="219"/>
      <c r="DW321" s="219"/>
      <c r="DX321" s="219"/>
      <c r="DY321" s="219"/>
      <c r="DZ321" s="219"/>
      <c r="EA321" s="219"/>
      <c r="EB321" s="219"/>
      <c r="EC321" s="219"/>
      <c r="ED321" s="219"/>
      <c r="EE321" s="219"/>
      <c r="EF321" s="219"/>
      <c r="EG321" s="219"/>
      <c r="EH321" s="219"/>
      <c r="EI321" s="219"/>
      <c r="EJ321" s="219"/>
      <c r="EK321" s="219"/>
      <c r="EL321" s="219"/>
      <c r="EM321" s="219"/>
      <c r="EN321" s="219"/>
      <c r="EO321" s="219"/>
      <c r="EP321" s="219"/>
      <c r="EQ321" s="219"/>
      <c r="ER321" s="219"/>
      <c r="ES321" s="219"/>
      <c r="ET321" s="219"/>
      <c r="EU321" s="219"/>
      <c r="EV321" s="219"/>
      <c r="EW321" s="219"/>
      <c r="EX321" s="219"/>
      <c r="EY321" s="219"/>
      <c r="EZ321" s="219"/>
      <c r="FA321" s="219"/>
      <c r="FB321" s="219"/>
      <c r="FC321" s="219"/>
      <c r="FD321" s="219"/>
      <c r="FE321" s="219"/>
      <c r="FF321" s="219"/>
      <c r="FG321" s="219"/>
      <c r="FH321" s="219"/>
      <c r="FI321" s="219"/>
      <c r="FJ321" s="219"/>
      <c r="FK321" s="219"/>
      <c r="FL321" s="219"/>
      <c r="FM321" s="219"/>
      <c r="FN321" s="219"/>
      <c r="FO321" s="219"/>
      <c r="FP321" s="219"/>
      <c r="FQ321" s="219"/>
      <c r="FR321" s="219"/>
      <c r="FS321" s="219"/>
      <c r="FT321" s="219"/>
      <c r="FU321" s="219"/>
      <c r="FV321" s="219"/>
      <c r="FW321" s="219"/>
      <c r="FX321" s="219"/>
      <c r="FY321" s="219"/>
      <c r="FZ321" s="219"/>
      <c r="GA321" s="219"/>
      <c r="GB321" s="219"/>
      <c r="GC321" s="219"/>
      <c r="GD321" s="219"/>
      <c r="GE321" s="219"/>
      <c r="GF321" s="219"/>
      <c r="GG321" s="219"/>
      <c r="GH321" s="219"/>
      <c r="GI321" s="219"/>
      <c r="GJ321" s="219"/>
      <c r="GK321" s="219"/>
      <c r="GL321" s="219"/>
      <c r="GM321" s="219"/>
      <c r="GN321" s="219"/>
      <c r="GO321" s="219"/>
      <c r="GP321" s="219"/>
      <c r="GQ321" s="219"/>
      <c r="GR321" s="219"/>
      <c r="GS321" s="219"/>
      <c r="GT321" s="219"/>
      <c r="GU321" s="219"/>
      <c r="GV321" s="219"/>
      <c r="GW321" s="219"/>
      <c r="GX321" s="219"/>
      <c r="GY321" s="219"/>
      <c r="GZ321" s="219"/>
      <c r="HA321" s="219"/>
      <c r="HB321" s="219"/>
      <c r="HC321" s="219"/>
      <c r="HD321" s="219"/>
      <c r="HE321" s="219"/>
      <c r="HF321" s="219"/>
      <c r="HG321" s="219"/>
      <c r="HH321" s="219"/>
      <c r="HI321" s="219"/>
      <c r="HJ321" s="219"/>
      <c r="HK321" s="219"/>
      <c r="HL321" s="219"/>
      <c r="HM321" s="219"/>
      <c r="HN321" s="219"/>
      <c r="HO321" s="219"/>
      <c r="HP321" s="219"/>
      <c r="HQ321" s="219"/>
      <c r="HR321" s="219"/>
      <c r="HS321" s="219"/>
      <c r="HT321" s="219"/>
      <c r="HU321" s="219"/>
      <c r="HV321" s="219"/>
      <c r="HW321" s="219"/>
      <c r="HX321" s="219"/>
      <c r="HY321" s="219"/>
      <c r="HZ321" s="219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  <c r="IR321" s="4"/>
      <c r="IS321" s="4"/>
      <c r="IT321" s="4"/>
      <c r="IU321" s="4"/>
      <c r="IV321" s="4"/>
      <c r="IW321" s="4"/>
      <c r="IX321" s="4"/>
      <c r="IY321" s="4"/>
      <c r="IZ321" s="4"/>
      <c r="JA321" s="4"/>
      <c r="JB321" s="4"/>
      <c r="JC321" s="4"/>
      <c r="JD321" s="4"/>
      <c r="JE321" s="4"/>
    </row>
    <row r="322" spans="1:265" s="78" customFormat="1">
      <c r="A322" s="76"/>
      <c r="B322" s="76"/>
      <c r="C322" s="76"/>
      <c r="D322" s="76"/>
      <c r="E322" s="76"/>
      <c r="F322" s="76"/>
      <c r="H322" s="79"/>
      <c r="I322" s="66"/>
      <c r="J322" s="80"/>
      <c r="K322" s="82"/>
      <c r="L322" s="82"/>
      <c r="M322" s="66"/>
      <c r="N322" s="82"/>
      <c r="O322" s="82"/>
      <c r="P322" s="104"/>
      <c r="Q322" s="104"/>
      <c r="R322" s="104"/>
      <c r="S322" s="82"/>
      <c r="T322" s="82"/>
      <c r="U322" s="82"/>
      <c r="V322" s="66"/>
      <c r="W322" s="82"/>
      <c r="X322" s="82"/>
      <c r="Y322" s="183"/>
      <c r="Z322" s="82"/>
      <c r="AA322" s="181"/>
      <c r="AB322" s="82"/>
      <c r="AC322" s="82"/>
      <c r="AD322" s="82"/>
      <c r="AE322" s="82"/>
      <c r="AF322" s="82"/>
      <c r="AG322" s="83"/>
      <c r="AH322" s="83"/>
      <c r="AI322" s="219"/>
      <c r="AJ322" s="219"/>
      <c r="AK322" s="219"/>
      <c r="AL322" s="66"/>
      <c r="AM322" s="219"/>
      <c r="AN322" s="219"/>
      <c r="AO322" s="219"/>
      <c r="AP322" s="219"/>
      <c r="AQ322" s="219"/>
      <c r="AR322" s="219"/>
      <c r="AS322" s="219"/>
      <c r="AT322" s="219"/>
      <c r="AU322" s="219"/>
      <c r="AV322" s="219"/>
      <c r="AW322" s="219"/>
      <c r="AX322" s="219"/>
      <c r="AY322" s="219"/>
      <c r="AZ322" s="219"/>
      <c r="BA322" s="219"/>
      <c r="BB322" s="219"/>
      <c r="BC322" s="219"/>
      <c r="BD322" s="219"/>
      <c r="BE322" s="219"/>
      <c r="BF322" s="219"/>
      <c r="BG322" s="219"/>
      <c r="BH322" s="219"/>
      <c r="BI322" s="219"/>
      <c r="BJ322" s="219"/>
      <c r="BK322" s="219"/>
      <c r="BL322" s="219"/>
      <c r="BM322" s="219"/>
      <c r="BN322" s="219"/>
      <c r="BO322" s="219"/>
      <c r="BP322" s="219"/>
      <c r="BQ322" s="219"/>
      <c r="BR322" s="219"/>
      <c r="BS322" s="219"/>
      <c r="BT322" s="219"/>
      <c r="BU322" s="219"/>
      <c r="BV322" s="219"/>
      <c r="BW322" s="219"/>
      <c r="BX322" s="219"/>
      <c r="BY322" s="219"/>
      <c r="BZ322" s="219"/>
      <c r="CA322" s="219"/>
      <c r="CB322" s="219"/>
      <c r="CC322" s="219"/>
      <c r="CD322" s="219"/>
      <c r="CE322" s="219"/>
      <c r="CF322" s="219"/>
      <c r="CG322" s="219"/>
      <c r="CH322" s="219"/>
      <c r="CI322" s="219"/>
      <c r="CJ322" s="219"/>
      <c r="CK322" s="219"/>
      <c r="CL322" s="219"/>
      <c r="CM322" s="219"/>
      <c r="CN322" s="219"/>
      <c r="CO322" s="219"/>
      <c r="CP322" s="219"/>
      <c r="CQ322" s="219"/>
      <c r="CR322" s="219"/>
      <c r="CS322" s="219"/>
      <c r="CT322" s="219"/>
      <c r="CU322" s="219"/>
      <c r="CV322" s="219"/>
      <c r="CW322" s="219"/>
      <c r="CX322" s="219"/>
      <c r="CY322" s="219"/>
      <c r="CZ322" s="219"/>
      <c r="DA322" s="219"/>
      <c r="DB322" s="219"/>
      <c r="DC322" s="219"/>
      <c r="DD322" s="219"/>
      <c r="DE322" s="219"/>
      <c r="DF322" s="219"/>
      <c r="DG322" s="219"/>
      <c r="DH322" s="219"/>
      <c r="DI322" s="219"/>
      <c r="DJ322" s="219"/>
      <c r="DK322" s="219"/>
      <c r="DL322" s="219"/>
      <c r="DM322" s="219"/>
      <c r="DN322" s="219"/>
      <c r="DO322" s="219"/>
      <c r="DP322" s="219"/>
      <c r="DQ322" s="219"/>
      <c r="DR322" s="219"/>
      <c r="DS322" s="219"/>
      <c r="DT322" s="219"/>
      <c r="DU322" s="219"/>
      <c r="DV322" s="219"/>
      <c r="DW322" s="219"/>
      <c r="DX322" s="219"/>
      <c r="DY322" s="219"/>
      <c r="DZ322" s="219"/>
      <c r="EA322" s="219"/>
      <c r="EB322" s="219"/>
      <c r="EC322" s="219"/>
      <c r="ED322" s="219"/>
      <c r="EE322" s="219"/>
      <c r="EF322" s="219"/>
      <c r="EG322" s="219"/>
      <c r="EH322" s="219"/>
      <c r="EI322" s="219"/>
      <c r="EJ322" s="219"/>
      <c r="EK322" s="219"/>
      <c r="EL322" s="219"/>
      <c r="EM322" s="219"/>
      <c r="EN322" s="219"/>
      <c r="EO322" s="219"/>
      <c r="EP322" s="219"/>
      <c r="EQ322" s="219"/>
      <c r="ER322" s="219"/>
      <c r="ES322" s="219"/>
      <c r="ET322" s="219"/>
      <c r="EU322" s="219"/>
      <c r="EV322" s="219"/>
      <c r="EW322" s="219"/>
      <c r="EX322" s="219"/>
      <c r="EY322" s="219"/>
      <c r="EZ322" s="219"/>
      <c r="FA322" s="219"/>
      <c r="FB322" s="219"/>
      <c r="FC322" s="219"/>
      <c r="FD322" s="219"/>
      <c r="FE322" s="219"/>
      <c r="FF322" s="219"/>
      <c r="FG322" s="219"/>
      <c r="FH322" s="219"/>
      <c r="FI322" s="219"/>
      <c r="FJ322" s="219"/>
      <c r="FK322" s="219"/>
      <c r="FL322" s="219"/>
      <c r="FM322" s="219"/>
      <c r="FN322" s="219"/>
      <c r="FO322" s="219"/>
      <c r="FP322" s="219"/>
      <c r="FQ322" s="219"/>
      <c r="FR322" s="219"/>
      <c r="FS322" s="219"/>
      <c r="FT322" s="219"/>
      <c r="FU322" s="219"/>
      <c r="FV322" s="219"/>
      <c r="FW322" s="219"/>
      <c r="FX322" s="219"/>
      <c r="FY322" s="219"/>
      <c r="FZ322" s="219"/>
      <c r="GA322" s="219"/>
      <c r="GB322" s="219"/>
      <c r="GC322" s="219"/>
      <c r="GD322" s="219"/>
      <c r="GE322" s="219"/>
      <c r="GF322" s="219"/>
      <c r="GG322" s="219"/>
      <c r="GH322" s="219"/>
      <c r="GI322" s="219"/>
      <c r="GJ322" s="219"/>
      <c r="GK322" s="219"/>
      <c r="GL322" s="219"/>
      <c r="GM322" s="219"/>
      <c r="GN322" s="219"/>
      <c r="GO322" s="219"/>
      <c r="GP322" s="219"/>
      <c r="GQ322" s="219"/>
      <c r="GR322" s="219"/>
      <c r="GS322" s="219"/>
      <c r="GT322" s="219"/>
      <c r="GU322" s="219"/>
      <c r="GV322" s="219"/>
      <c r="GW322" s="219"/>
      <c r="GX322" s="219"/>
      <c r="GY322" s="219"/>
      <c r="GZ322" s="219"/>
      <c r="HA322" s="219"/>
      <c r="HB322" s="219"/>
      <c r="HC322" s="219"/>
      <c r="HD322" s="219"/>
      <c r="HE322" s="219"/>
      <c r="HF322" s="219"/>
      <c r="HG322" s="219"/>
      <c r="HH322" s="219"/>
      <c r="HI322" s="219"/>
      <c r="HJ322" s="219"/>
      <c r="HK322" s="219"/>
      <c r="HL322" s="219"/>
      <c r="HM322" s="219"/>
      <c r="HN322" s="219"/>
      <c r="HO322" s="219"/>
      <c r="HP322" s="219"/>
      <c r="HQ322" s="219"/>
      <c r="HR322" s="219"/>
      <c r="HS322" s="219"/>
      <c r="HT322" s="219"/>
      <c r="HU322" s="219"/>
      <c r="HV322" s="219"/>
      <c r="HW322" s="219"/>
      <c r="HX322" s="219"/>
      <c r="HY322" s="219"/>
      <c r="HZ322" s="219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  <c r="IR322" s="4"/>
      <c r="IS322" s="4"/>
      <c r="IT322" s="4"/>
      <c r="IU322" s="4"/>
      <c r="IV322" s="4"/>
      <c r="IW322" s="4"/>
      <c r="IX322" s="4"/>
      <c r="IY322" s="4"/>
      <c r="IZ322" s="4"/>
      <c r="JA322" s="4"/>
      <c r="JB322" s="4"/>
      <c r="JC322" s="4"/>
      <c r="JD322" s="4"/>
      <c r="JE322" s="4"/>
    </row>
    <row r="323" spans="1:265" s="78" customFormat="1">
      <c r="A323" s="76"/>
      <c r="B323" s="76"/>
      <c r="C323" s="76"/>
      <c r="D323" s="76"/>
      <c r="E323" s="76"/>
      <c r="F323" s="76"/>
      <c r="H323" s="79"/>
      <c r="I323" s="66"/>
      <c r="J323" s="80"/>
      <c r="K323" s="82"/>
      <c r="L323" s="82"/>
      <c r="M323" s="66"/>
      <c r="N323" s="82"/>
      <c r="O323" s="82"/>
      <c r="P323" s="104"/>
      <c r="Q323" s="104"/>
      <c r="R323" s="104"/>
      <c r="S323" s="82"/>
      <c r="T323" s="82"/>
      <c r="U323" s="82"/>
      <c r="V323" s="66"/>
      <c r="W323" s="82"/>
      <c r="X323" s="82"/>
      <c r="Y323" s="183"/>
      <c r="Z323" s="82"/>
      <c r="AA323" s="181"/>
      <c r="AB323" s="82"/>
      <c r="AC323" s="82"/>
      <c r="AD323" s="82"/>
      <c r="AE323" s="82"/>
      <c r="AF323" s="82"/>
      <c r="AG323" s="83"/>
      <c r="AH323" s="83"/>
      <c r="AI323" s="219"/>
      <c r="AJ323" s="219"/>
      <c r="AK323" s="219"/>
      <c r="AL323" s="66"/>
      <c r="AM323" s="219"/>
      <c r="AN323" s="219"/>
      <c r="AO323" s="219"/>
      <c r="AP323" s="219"/>
      <c r="AQ323" s="219"/>
      <c r="AR323" s="219"/>
      <c r="AS323" s="219"/>
      <c r="AT323" s="219"/>
      <c r="AU323" s="219"/>
      <c r="AV323" s="219"/>
      <c r="AW323" s="219"/>
      <c r="AX323" s="219"/>
      <c r="AY323" s="219"/>
      <c r="AZ323" s="219"/>
      <c r="BA323" s="219"/>
      <c r="BB323" s="219"/>
      <c r="BC323" s="219"/>
      <c r="BD323" s="219"/>
      <c r="BE323" s="219"/>
      <c r="BF323" s="219"/>
      <c r="BG323" s="219"/>
      <c r="BH323" s="219"/>
      <c r="BI323" s="219"/>
      <c r="BJ323" s="219"/>
      <c r="BK323" s="219"/>
      <c r="BL323" s="219"/>
      <c r="BM323" s="219"/>
      <c r="BN323" s="219"/>
      <c r="BO323" s="219"/>
      <c r="BP323" s="219"/>
      <c r="BQ323" s="219"/>
      <c r="BR323" s="219"/>
      <c r="BS323" s="219"/>
      <c r="BT323" s="219"/>
      <c r="BU323" s="219"/>
      <c r="BV323" s="219"/>
      <c r="BW323" s="219"/>
      <c r="BX323" s="219"/>
      <c r="BY323" s="219"/>
      <c r="BZ323" s="219"/>
      <c r="CA323" s="219"/>
      <c r="CB323" s="219"/>
      <c r="CC323" s="219"/>
      <c r="CD323" s="219"/>
      <c r="CE323" s="219"/>
      <c r="CF323" s="219"/>
      <c r="CG323" s="219"/>
      <c r="CH323" s="219"/>
      <c r="CI323" s="219"/>
      <c r="CJ323" s="219"/>
      <c r="CK323" s="219"/>
      <c r="CL323" s="219"/>
      <c r="CM323" s="219"/>
      <c r="CN323" s="219"/>
      <c r="CO323" s="219"/>
      <c r="CP323" s="219"/>
      <c r="CQ323" s="219"/>
      <c r="CR323" s="219"/>
      <c r="CS323" s="219"/>
      <c r="CT323" s="219"/>
      <c r="CU323" s="219"/>
      <c r="CV323" s="219"/>
      <c r="CW323" s="219"/>
      <c r="CX323" s="219"/>
      <c r="CY323" s="219"/>
      <c r="CZ323" s="219"/>
      <c r="DA323" s="219"/>
      <c r="DB323" s="219"/>
      <c r="DC323" s="219"/>
      <c r="DD323" s="219"/>
      <c r="DE323" s="219"/>
      <c r="DF323" s="219"/>
      <c r="DG323" s="219"/>
      <c r="DH323" s="219"/>
      <c r="DI323" s="219"/>
      <c r="DJ323" s="219"/>
      <c r="DK323" s="219"/>
      <c r="DL323" s="219"/>
      <c r="DM323" s="219"/>
      <c r="DN323" s="219"/>
      <c r="DO323" s="219"/>
      <c r="DP323" s="219"/>
      <c r="DQ323" s="219"/>
      <c r="DR323" s="219"/>
      <c r="DS323" s="219"/>
      <c r="DT323" s="219"/>
      <c r="DU323" s="219"/>
      <c r="DV323" s="219"/>
      <c r="DW323" s="219"/>
      <c r="DX323" s="219"/>
      <c r="DY323" s="219"/>
      <c r="DZ323" s="219"/>
      <c r="EA323" s="219"/>
      <c r="EB323" s="219"/>
      <c r="EC323" s="219"/>
      <c r="ED323" s="219"/>
      <c r="EE323" s="219"/>
      <c r="EF323" s="219"/>
      <c r="EG323" s="219"/>
      <c r="EH323" s="219"/>
      <c r="EI323" s="219"/>
      <c r="EJ323" s="219"/>
      <c r="EK323" s="219"/>
      <c r="EL323" s="219"/>
      <c r="EM323" s="219"/>
      <c r="EN323" s="219"/>
      <c r="EO323" s="219"/>
      <c r="EP323" s="219"/>
      <c r="EQ323" s="219"/>
      <c r="ER323" s="219"/>
      <c r="ES323" s="219"/>
      <c r="ET323" s="219"/>
      <c r="EU323" s="219"/>
      <c r="EV323" s="219"/>
      <c r="EW323" s="219"/>
      <c r="EX323" s="219"/>
      <c r="EY323" s="219"/>
      <c r="EZ323" s="219"/>
      <c r="FA323" s="219"/>
      <c r="FB323" s="219"/>
      <c r="FC323" s="219"/>
      <c r="FD323" s="219"/>
      <c r="FE323" s="219"/>
      <c r="FF323" s="219"/>
      <c r="FG323" s="219"/>
      <c r="FH323" s="219"/>
      <c r="FI323" s="219"/>
      <c r="FJ323" s="219"/>
      <c r="FK323" s="219"/>
      <c r="FL323" s="219"/>
      <c r="FM323" s="219"/>
      <c r="FN323" s="219"/>
      <c r="FO323" s="219"/>
      <c r="FP323" s="219"/>
      <c r="FQ323" s="219"/>
      <c r="FR323" s="219"/>
      <c r="FS323" s="219"/>
      <c r="FT323" s="219"/>
      <c r="FU323" s="219"/>
      <c r="FV323" s="219"/>
      <c r="FW323" s="219"/>
      <c r="FX323" s="219"/>
      <c r="FY323" s="219"/>
      <c r="FZ323" s="219"/>
      <c r="GA323" s="219"/>
      <c r="GB323" s="219"/>
      <c r="GC323" s="219"/>
      <c r="GD323" s="219"/>
      <c r="GE323" s="219"/>
      <c r="GF323" s="219"/>
      <c r="GG323" s="219"/>
      <c r="GH323" s="219"/>
      <c r="GI323" s="219"/>
      <c r="GJ323" s="219"/>
      <c r="GK323" s="219"/>
      <c r="GL323" s="219"/>
      <c r="GM323" s="219"/>
      <c r="GN323" s="219"/>
      <c r="GO323" s="219"/>
      <c r="GP323" s="219"/>
      <c r="GQ323" s="219"/>
      <c r="GR323" s="219"/>
      <c r="GS323" s="219"/>
      <c r="GT323" s="219"/>
      <c r="GU323" s="219"/>
      <c r="GV323" s="219"/>
      <c r="GW323" s="219"/>
      <c r="GX323" s="219"/>
      <c r="GY323" s="219"/>
      <c r="GZ323" s="219"/>
      <c r="HA323" s="219"/>
      <c r="HB323" s="219"/>
      <c r="HC323" s="219"/>
      <c r="HD323" s="219"/>
      <c r="HE323" s="219"/>
      <c r="HF323" s="219"/>
      <c r="HG323" s="219"/>
      <c r="HH323" s="219"/>
      <c r="HI323" s="219"/>
      <c r="HJ323" s="219"/>
      <c r="HK323" s="219"/>
      <c r="HL323" s="219"/>
      <c r="HM323" s="219"/>
      <c r="HN323" s="219"/>
      <c r="HO323" s="219"/>
      <c r="HP323" s="219"/>
      <c r="HQ323" s="219"/>
      <c r="HR323" s="219"/>
      <c r="HS323" s="219"/>
      <c r="HT323" s="219"/>
      <c r="HU323" s="219"/>
      <c r="HV323" s="219"/>
      <c r="HW323" s="219"/>
      <c r="HX323" s="219"/>
      <c r="HY323" s="219"/>
      <c r="HZ323" s="219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  <c r="IR323" s="4"/>
      <c r="IS323" s="4"/>
      <c r="IT323" s="4"/>
      <c r="IU323" s="4"/>
      <c r="IV323" s="4"/>
      <c r="IW323" s="4"/>
      <c r="IX323" s="4"/>
      <c r="IY323" s="4"/>
      <c r="IZ323" s="4"/>
      <c r="JA323" s="4"/>
      <c r="JB323" s="4"/>
      <c r="JC323" s="4"/>
      <c r="JD323" s="4"/>
      <c r="JE323" s="4"/>
    </row>
    <row r="324" spans="1:265" s="78" customFormat="1">
      <c r="A324" s="76"/>
      <c r="B324" s="76"/>
      <c r="C324" s="76"/>
      <c r="D324" s="76"/>
      <c r="E324" s="76"/>
      <c r="F324" s="76"/>
      <c r="H324" s="79"/>
      <c r="I324" s="66"/>
      <c r="J324" s="80"/>
      <c r="K324" s="82"/>
      <c r="L324" s="82"/>
      <c r="M324" s="66"/>
      <c r="N324" s="82"/>
      <c r="O324" s="82"/>
      <c r="P324" s="104"/>
      <c r="Q324" s="104"/>
      <c r="R324" s="104"/>
      <c r="S324" s="82"/>
      <c r="T324" s="82"/>
      <c r="U324" s="82"/>
      <c r="V324" s="66"/>
      <c r="W324" s="82"/>
      <c r="X324" s="82"/>
      <c r="Y324" s="183"/>
      <c r="Z324" s="82"/>
      <c r="AA324" s="181"/>
      <c r="AB324" s="82"/>
      <c r="AC324" s="82"/>
      <c r="AD324" s="82"/>
      <c r="AE324" s="82"/>
      <c r="AF324" s="82"/>
      <c r="AG324" s="83"/>
      <c r="AH324" s="83"/>
      <c r="AI324" s="219"/>
      <c r="AJ324" s="219"/>
      <c r="AK324" s="219"/>
      <c r="AL324" s="66"/>
      <c r="AM324" s="219"/>
      <c r="AN324" s="219"/>
      <c r="AO324" s="219"/>
      <c r="AP324" s="219"/>
      <c r="AQ324" s="219"/>
      <c r="AR324" s="219"/>
      <c r="AS324" s="219"/>
      <c r="AT324" s="219"/>
      <c r="AU324" s="219"/>
      <c r="AV324" s="219"/>
      <c r="AW324" s="219"/>
      <c r="AX324" s="219"/>
      <c r="AY324" s="219"/>
      <c r="AZ324" s="219"/>
      <c r="BA324" s="219"/>
      <c r="BB324" s="219"/>
      <c r="BC324" s="219"/>
      <c r="BD324" s="219"/>
      <c r="BE324" s="219"/>
      <c r="BF324" s="219"/>
      <c r="BG324" s="219"/>
      <c r="BH324" s="219"/>
      <c r="BI324" s="219"/>
      <c r="BJ324" s="219"/>
      <c r="BK324" s="219"/>
      <c r="BL324" s="219"/>
      <c r="BM324" s="219"/>
      <c r="BN324" s="219"/>
      <c r="BO324" s="219"/>
      <c r="BP324" s="219"/>
      <c r="BQ324" s="219"/>
      <c r="BR324" s="219"/>
      <c r="BS324" s="219"/>
      <c r="BT324" s="219"/>
      <c r="BU324" s="219"/>
      <c r="BV324" s="219"/>
      <c r="BW324" s="219"/>
      <c r="BX324" s="219"/>
      <c r="BY324" s="219"/>
      <c r="BZ324" s="219"/>
      <c r="CA324" s="219"/>
      <c r="CB324" s="219"/>
      <c r="CC324" s="219"/>
      <c r="CD324" s="219"/>
      <c r="CE324" s="219"/>
      <c r="CF324" s="219"/>
      <c r="CG324" s="219"/>
      <c r="CH324" s="219"/>
      <c r="CI324" s="219"/>
      <c r="CJ324" s="219"/>
      <c r="CK324" s="219"/>
      <c r="CL324" s="219"/>
      <c r="CM324" s="219"/>
      <c r="CN324" s="219"/>
      <c r="CO324" s="219"/>
      <c r="CP324" s="219"/>
      <c r="CQ324" s="219"/>
      <c r="CR324" s="219"/>
      <c r="CS324" s="219"/>
      <c r="CT324" s="219"/>
      <c r="CU324" s="219"/>
      <c r="CV324" s="219"/>
      <c r="CW324" s="219"/>
      <c r="CX324" s="219"/>
      <c r="CY324" s="219"/>
      <c r="CZ324" s="219"/>
      <c r="DA324" s="219"/>
      <c r="DB324" s="219"/>
      <c r="DC324" s="219"/>
      <c r="DD324" s="219"/>
      <c r="DE324" s="219"/>
      <c r="DF324" s="219"/>
      <c r="DG324" s="219"/>
      <c r="DH324" s="219"/>
      <c r="DI324" s="219"/>
      <c r="DJ324" s="219"/>
      <c r="DK324" s="219"/>
      <c r="DL324" s="219"/>
      <c r="DM324" s="219"/>
      <c r="DN324" s="219"/>
      <c r="DO324" s="219"/>
      <c r="DP324" s="219"/>
      <c r="DQ324" s="219"/>
      <c r="DR324" s="219"/>
      <c r="DS324" s="219"/>
      <c r="DT324" s="219"/>
      <c r="DU324" s="219"/>
      <c r="DV324" s="219"/>
      <c r="DW324" s="219"/>
      <c r="DX324" s="219"/>
      <c r="DY324" s="219"/>
      <c r="DZ324" s="219"/>
      <c r="EA324" s="219"/>
      <c r="EB324" s="219"/>
      <c r="EC324" s="219"/>
      <c r="ED324" s="219"/>
      <c r="EE324" s="219"/>
      <c r="EF324" s="219"/>
      <c r="EG324" s="219"/>
      <c r="EH324" s="219"/>
      <c r="EI324" s="219"/>
      <c r="EJ324" s="219"/>
      <c r="EK324" s="219"/>
      <c r="EL324" s="219"/>
      <c r="EM324" s="219"/>
      <c r="EN324" s="219"/>
      <c r="EO324" s="219"/>
      <c r="EP324" s="219"/>
      <c r="EQ324" s="219"/>
      <c r="ER324" s="219"/>
      <c r="ES324" s="219"/>
      <c r="ET324" s="219"/>
      <c r="EU324" s="219"/>
      <c r="EV324" s="219"/>
      <c r="EW324" s="219"/>
      <c r="EX324" s="219"/>
      <c r="EY324" s="219"/>
      <c r="EZ324" s="219"/>
      <c r="FA324" s="219"/>
      <c r="FB324" s="219"/>
      <c r="FC324" s="219"/>
      <c r="FD324" s="219"/>
      <c r="FE324" s="219"/>
      <c r="FF324" s="219"/>
      <c r="FG324" s="219"/>
      <c r="FH324" s="219"/>
      <c r="FI324" s="219"/>
      <c r="FJ324" s="219"/>
      <c r="FK324" s="219"/>
      <c r="FL324" s="219"/>
      <c r="FM324" s="219"/>
      <c r="FN324" s="219"/>
      <c r="FO324" s="219"/>
      <c r="FP324" s="219"/>
      <c r="FQ324" s="219"/>
      <c r="FR324" s="219"/>
      <c r="FS324" s="219"/>
      <c r="FT324" s="219"/>
      <c r="FU324" s="219"/>
      <c r="FV324" s="219"/>
      <c r="FW324" s="219"/>
      <c r="FX324" s="219"/>
      <c r="FY324" s="219"/>
      <c r="FZ324" s="219"/>
      <c r="GA324" s="219"/>
      <c r="GB324" s="219"/>
      <c r="GC324" s="219"/>
      <c r="GD324" s="219"/>
      <c r="GE324" s="219"/>
      <c r="GF324" s="219"/>
      <c r="GG324" s="219"/>
      <c r="GH324" s="219"/>
      <c r="GI324" s="219"/>
      <c r="GJ324" s="219"/>
      <c r="GK324" s="219"/>
      <c r="GL324" s="219"/>
      <c r="GM324" s="219"/>
      <c r="GN324" s="219"/>
      <c r="GO324" s="219"/>
      <c r="GP324" s="219"/>
      <c r="GQ324" s="219"/>
      <c r="GR324" s="219"/>
      <c r="GS324" s="219"/>
      <c r="GT324" s="219"/>
      <c r="GU324" s="219"/>
      <c r="GV324" s="219"/>
      <c r="GW324" s="219"/>
      <c r="GX324" s="219"/>
      <c r="GY324" s="219"/>
      <c r="GZ324" s="219"/>
      <c r="HA324" s="219"/>
      <c r="HB324" s="219"/>
      <c r="HC324" s="219"/>
      <c r="HD324" s="219"/>
      <c r="HE324" s="219"/>
      <c r="HF324" s="219"/>
      <c r="HG324" s="219"/>
      <c r="HH324" s="219"/>
      <c r="HI324" s="219"/>
      <c r="HJ324" s="219"/>
      <c r="HK324" s="219"/>
      <c r="HL324" s="219"/>
      <c r="HM324" s="219"/>
      <c r="HN324" s="219"/>
      <c r="HO324" s="219"/>
      <c r="HP324" s="219"/>
      <c r="HQ324" s="219"/>
      <c r="HR324" s="219"/>
      <c r="HS324" s="219"/>
      <c r="HT324" s="219"/>
      <c r="HU324" s="219"/>
      <c r="HV324" s="219"/>
      <c r="HW324" s="219"/>
      <c r="HX324" s="219"/>
      <c r="HY324" s="219"/>
      <c r="HZ324" s="219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  <c r="IR324" s="4"/>
      <c r="IS324" s="4"/>
      <c r="IT324" s="4"/>
      <c r="IU324" s="4"/>
      <c r="IV324" s="4"/>
      <c r="IW324" s="4"/>
      <c r="IX324" s="4"/>
      <c r="IY324" s="4"/>
      <c r="IZ324" s="4"/>
      <c r="JA324" s="4"/>
      <c r="JB324" s="4"/>
      <c r="JC324" s="4"/>
      <c r="JD324" s="4"/>
      <c r="JE324" s="4"/>
    </row>
    <row r="325" spans="1:265" s="78" customFormat="1">
      <c r="A325" s="76"/>
      <c r="B325" s="76"/>
      <c r="C325" s="76"/>
      <c r="D325" s="76"/>
      <c r="E325" s="76"/>
      <c r="F325" s="76"/>
      <c r="H325" s="79"/>
      <c r="I325" s="66"/>
      <c r="J325" s="80"/>
      <c r="K325" s="82"/>
      <c r="L325" s="82"/>
      <c r="M325" s="66"/>
      <c r="N325" s="82"/>
      <c r="O325" s="82"/>
      <c r="P325" s="104"/>
      <c r="Q325" s="104"/>
      <c r="R325" s="104"/>
      <c r="S325" s="82"/>
      <c r="T325" s="82"/>
      <c r="U325" s="82"/>
      <c r="V325" s="66"/>
      <c r="W325" s="82"/>
      <c r="X325" s="82"/>
      <c r="Y325" s="183"/>
      <c r="Z325" s="82"/>
      <c r="AA325" s="181"/>
      <c r="AB325" s="82"/>
      <c r="AC325" s="82"/>
      <c r="AD325" s="82"/>
      <c r="AE325" s="82"/>
      <c r="AF325" s="82"/>
      <c r="AG325" s="83"/>
      <c r="AH325" s="83"/>
      <c r="AI325" s="219"/>
      <c r="AJ325" s="219"/>
      <c r="AK325" s="219"/>
      <c r="AL325" s="66"/>
      <c r="AM325" s="219"/>
      <c r="AN325" s="219"/>
      <c r="AO325" s="219"/>
      <c r="AP325" s="219"/>
      <c r="AQ325" s="219"/>
      <c r="AR325" s="219"/>
      <c r="AS325" s="219"/>
      <c r="AT325" s="219"/>
      <c r="AU325" s="219"/>
      <c r="AV325" s="219"/>
      <c r="AW325" s="219"/>
      <c r="AX325" s="219"/>
      <c r="AY325" s="219"/>
      <c r="AZ325" s="219"/>
      <c r="BA325" s="219"/>
      <c r="BB325" s="219"/>
      <c r="BC325" s="219"/>
      <c r="BD325" s="219"/>
      <c r="BE325" s="219"/>
      <c r="BF325" s="219"/>
      <c r="BG325" s="219"/>
      <c r="BH325" s="219"/>
      <c r="BI325" s="219"/>
      <c r="BJ325" s="219"/>
      <c r="BK325" s="219"/>
      <c r="BL325" s="219"/>
      <c r="BM325" s="219"/>
      <c r="BN325" s="219"/>
      <c r="BO325" s="219"/>
      <c r="BP325" s="219"/>
      <c r="BQ325" s="219"/>
      <c r="BR325" s="219"/>
      <c r="BS325" s="219"/>
      <c r="BT325" s="219"/>
      <c r="BU325" s="219"/>
      <c r="BV325" s="219"/>
      <c r="BW325" s="219"/>
      <c r="BX325" s="219"/>
      <c r="BY325" s="219"/>
      <c r="BZ325" s="219"/>
      <c r="CA325" s="219"/>
      <c r="CB325" s="219"/>
      <c r="CC325" s="219"/>
      <c r="CD325" s="219"/>
      <c r="CE325" s="219"/>
      <c r="CF325" s="219"/>
      <c r="CG325" s="219"/>
      <c r="CH325" s="219"/>
      <c r="CI325" s="219"/>
      <c r="CJ325" s="219"/>
      <c r="CK325" s="219"/>
      <c r="CL325" s="219"/>
      <c r="CM325" s="219"/>
      <c r="CN325" s="219"/>
      <c r="CO325" s="219"/>
      <c r="CP325" s="219"/>
      <c r="CQ325" s="219"/>
      <c r="CR325" s="219"/>
      <c r="CS325" s="219"/>
      <c r="CT325" s="219"/>
      <c r="CU325" s="219"/>
      <c r="CV325" s="219"/>
      <c r="CW325" s="219"/>
      <c r="CX325" s="219"/>
      <c r="CY325" s="219"/>
      <c r="CZ325" s="219"/>
      <c r="DA325" s="219"/>
      <c r="DB325" s="219"/>
      <c r="DC325" s="219"/>
      <c r="DD325" s="219"/>
      <c r="DE325" s="219"/>
      <c r="DF325" s="219"/>
      <c r="DG325" s="219"/>
      <c r="DH325" s="219"/>
      <c r="DI325" s="219"/>
      <c r="DJ325" s="219"/>
      <c r="DK325" s="219"/>
      <c r="DL325" s="219"/>
      <c r="DM325" s="219"/>
      <c r="DN325" s="219"/>
      <c r="DO325" s="219"/>
      <c r="DP325" s="219"/>
      <c r="DQ325" s="219"/>
      <c r="DR325" s="219"/>
      <c r="DS325" s="219"/>
      <c r="DT325" s="219"/>
      <c r="DU325" s="219"/>
      <c r="DV325" s="219"/>
      <c r="DW325" s="219"/>
      <c r="DX325" s="219"/>
      <c r="DY325" s="219"/>
      <c r="DZ325" s="219"/>
      <c r="EA325" s="219"/>
      <c r="EB325" s="219"/>
      <c r="EC325" s="219"/>
      <c r="ED325" s="219"/>
      <c r="EE325" s="219"/>
      <c r="EF325" s="219"/>
      <c r="EG325" s="219"/>
      <c r="EH325" s="219"/>
      <c r="EI325" s="219"/>
      <c r="EJ325" s="219"/>
      <c r="EK325" s="219"/>
      <c r="EL325" s="219"/>
      <c r="EM325" s="219"/>
      <c r="EN325" s="219"/>
      <c r="EO325" s="219"/>
      <c r="EP325" s="219"/>
      <c r="EQ325" s="219"/>
      <c r="ER325" s="219"/>
      <c r="ES325" s="219"/>
      <c r="ET325" s="219"/>
      <c r="EU325" s="219"/>
      <c r="EV325" s="219"/>
      <c r="EW325" s="219"/>
      <c r="EX325" s="219"/>
      <c r="EY325" s="219"/>
      <c r="EZ325" s="219"/>
      <c r="FA325" s="219"/>
      <c r="FB325" s="219"/>
      <c r="FC325" s="219"/>
      <c r="FD325" s="219"/>
      <c r="FE325" s="219"/>
      <c r="FF325" s="219"/>
      <c r="FG325" s="219"/>
      <c r="FH325" s="219"/>
      <c r="FI325" s="219"/>
      <c r="FJ325" s="219"/>
      <c r="FK325" s="219"/>
      <c r="FL325" s="219"/>
      <c r="FM325" s="219"/>
      <c r="FN325" s="219"/>
      <c r="FO325" s="219"/>
      <c r="FP325" s="219"/>
      <c r="FQ325" s="219"/>
      <c r="FR325" s="219"/>
      <c r="FS325" s="219"/>
      <c r="FT325" s="219"/>
      <c r="FU325" s="219"/>
      <c r="FV325" s="219"/>
      <c r="FW325" s="219"/>
      <c r="FX325" s="219"/>
      <c r="FY325" s="219"/>
      <c r="FZ325" s="219"/>
      <c r="GA325" s="219"/>
      <c r="GB325" s="219"/>
      <c r="GC325" s="219"/>
      <c r="GD325" s="219"/>
      <c r="GE325" s="219"/>
      <c r="GF325" s="219"/>
      <c r="GG325" s="219"/>
      <c r="GH325" s="219"/>
      <c r="GI325" s="219"/>
      <c r="GJ325" s="219"/>
      <c r="GK325" s="219"/>
      <c r="GL325" s="219"/>
      <c r="GM325" s="219"/>
      <c r="GN325" s="219"/>
      <c r="GO325" s="219"/>
      <c r="GP325" s="219"/>
      <c r="GQ325" s="219"/>
      <c r="GR325" s="219"/>
      <c r="GS325" s="219"/>
      <c r="GT325" s="219"/>
      <c r="GU325" s="219"/>
      <c r="GV325" s="219"/>
      <c r="GW325" s="219"/>
      <c r="GX325" s="219"/>
      <c r="GY325" s="219"/>
      <c r="GZ325" s="219"/>
      <c r="HA325" s="219"/>
      <c r="HB325" s="219"/>
      <c r="HC325" s="219"/>
      <c r="HD325" s="219"/>
      <c r="HE325" s="219"/>
      <c r="HF325" s="219"/>
      <c r="HG325" s="219"/>
      <c r="HH325" s="219"/>
      <c r="HI325" s="219"/>
      <c r="HJ325" s="219"/>
      <c r="HK325" s="219"/>
      <c r="HL325" s="219"/>
      <c r="HM325" s="219"/>
      <c r="HN325" s="219"/>
      <c r="HO325" s="219"/>
      <c r="HP325" s="219"/>
      <c r="HQ325" s="219"/>
      <c r="HR325" s="219"/>
      <c r="HS325" s="219"/>
      <c r="HT325" s="219"/>
      <c r="HU325" s="219"/>
      <c r="HV325" s="219"/>
      <c r="HW325" s="219"/>
      <c r="HX325" s="219"/>
      <c r="HY325" s="219"/>
      <c r="HZ325" s="219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  <c r="IR325" s="4"/>
      <c r="IS325" s="4"/>
      <c r="IT325" s="4"/>
      <c r="IU325" s="4"/>
      <c r="IV325" s="4"/>
      <c r="IW325" s="4"/>
      <c r="IX325" s="4"/>
      <c r="IY325" s="4"/>
      <c r="IZ325" s="4"/>
      <c r="JA325" s="4"/>
      <c r="JB325" s="4"/>
      <c r="JC325" s="4"/>
      <c r="JD325" s="4"/>
      <c r="JE325" s="4"/>
    </row>
    <row r="326" spans="1:265" s="78" customFormat="1">
      <c r="A326" s="76"/>
      <c r="B326" s="76"/>
      <c r="C326" s="76"/>
      <c r="D326" s="76"/>
      <c r="E326" s="76"/>
      <c r="F326" s="76"/>
      <c r="H326" s="79"/>
      <c r="I326" s="66"/>
      <c r="J326" s="80"/>
      <c r="K326" s="82"/>
      <c r="L326" s="82"/>
      <c r="M326" s="66"/>
      <c r="N326" s="82"/>
      <c r="O326" s="82"/>
      <c r="P326" s="104"/>
      <c r="Q326" s="104"/>
      <c r="R326" s="104"/>
      <c r="S326" s="82"/>
      <c r="T326" s="82"/>
      <c r="U326" s="82"/>
      <c r="V326" s="66"/>
      <c r="W326" s="82"/>
      <c r="X326" s="82"/>
      <c r="Y326" s="183"/>
      <c r="Z326" s="82"/>
      <c r="AA326" s="181"/>
      <c r="AB326" s="82"/>
      <c r="AC326" s="82"/>
      <c r="AD326" s="82"/>
      <c r="AE326" s="82"/>
      <c r="AF326" s="82"/>
      <c r="AG326" s="83"/>
      <c r="AH326" s="83"/>
      <c r="AI326" s="219"/>
      <c r="AJ326" s="219"/>
      <c r="AK326" s="219"/>
      <c r="AL326" s="66"/>
      <c r="AM326" s="219"/>
      <c r="AN326" s="219"/>
      <c r="AO326" s="219"/>
      <c r="AP326" s="219"/>
      <c r="AQ326" s="219"/>
      <c r="AR326" s="219"/>
      <c r="AS326" s="219"/>
      <c r="AT326" s="219"/>
      <c r="AU326" s="219"/>
      <c r="AV326" s="219"/>
      <c r="AW326" s="219"/>
      <c r="AX326" s="219"/>
      <c r="AY326" s="219"/>
      <c r="AZ326" s="219"/>
      <c r="BA326" s="219"/>
      <c r="BB326" s="219"/>
      <c r="BC326" s="219"/>
      <c r="BD326" s="219"/>
      <c r="BE326" s="219"/>
      <c r="BF326" s="219"/>
      <c r="BG326" s="219"/>
      <c r="BH326" s="219"/>
      <c r="BI326" s="219"/>
      <c r="BJ326" s="219"/>
      <c r="BK326" s="219"/>
      <c r="BL326" s="219"/>
      <c r="BM326" s="219"/>
      <c r="BN326" s="219"/>
      <c r="BO326" s="219"/>
      <c r="BP326" s="219"/>
      <c r="BQ326" s="219"/>
      <c r="BR326" s="219"/>
      <c r="BS326" s="219"/>
      <c r="BT326" s="219"/>
      <c r="BU326" s="219"/>
      <c r="BV326" s="219"/>
      <c r="BW326" s="219"/>
      <c r="BX326" s="219"/>
      <c r="BY326" s="219"/>
      <c r="BZ326" s="219"/>
      <c r="CA326" s="219"/>
      <c r="CB326" s="219"/>
      <c r="CC326" s="219"/>
      <c r="CD326" s="219"/>
      <c r="CE326" s="219"/>
      <c r="CF326" s="219"/>
      <c r="CG326" s="219"/>
      <c r="CH326" s="219"/>
      <c r="CI326" s="219"/>
      <c r="CJ326" s="219"/>
      <c r="CK326" s="219"/>
      <c r="CL326" s="219"/>
      <c r="CM326" s="219"/>
      <c r="CN326" s="219"/>
      <c r="CO326" s="219"/>
      <c r="CP326" s="219"/>
      <c r="CQ326" s="219"/>
      <c r="CR326" s="219"/>
      <c r="CS326" s="219"/>
      <c r="CT326" s="219"/>
      <c r="CU326" s="219"/>
      <c r="CV326" s="219"/>
      <c r="CW326" s="219"/>
      <c r="CX326" s="219"/>
      <c r="CY326" s="219"/>
      <c r="CZ326" s="219"/>
      <c r="DA326" s="219"/>
      <c r="DB326" s="219"/>
      <c r="DC326" s="219"/>
      <c r="DD326" s="219"/>
      <c r="DE326" s="219"/>
      <c r="DF326" s="219"/>
      <c r="DG326" s="219"/>
      <c r="DH326" s="219"/>
      <c r="DI326" s="219"/>
      <c r="DJ326" s="219"/>
      <c r="DK326" s="219"/>
      <c r="DL326" s="219"/>
      <c r="DM326" s="219"/>
      <c r="DN326" s="219"/>
      <c r="DO326" s="219"/>
      <c r="DP326" s="219"/>
      <c r="DQ326" s="219"/>
      <c r="DR326" s="219"/>
      <c r="DS326" s="219"/>
      <c r="DT326" s="219"/>
      <c r="DU326" s="219"/>
      <c r="DV326" s="219"/>
      <c r="DW326" s="219"/>
      <c r="DX326" s="219"/>
      <c r="DY326" s="219"/>
      <c r="DZ326" s="219"/>
      <c r="EA326" s="219"/>
      <c r="EB326" s="219"/>
      <c r="EC326" s="219"/>
      <c r="ED326" s="219"/>
      <c r="EE326" s="219"/>
      <c r="EF326" s="219"/>
      <c r="EG326" s="219"/>
      <c r="EH326" s="219"/>
      <c r="EI326" s="219"/>
      <c r="EJ326" s="219"/>
      <c r="EK326" s="219"/>
      <c r="EL326" s="219"/>
      <c r="EM326" s="219"/>
      <c r="EN326" s="219"/>
      <c r="EO326" s="219"/>
      <c r="EP326" s="219"/>
      <c r="EQ326" s="219"/>
      <c r="ER326" s="219"/>
      <c r="ES326" s="219"/>
      <c r="ET326" s="219"/>
      <c r="EU326" s="219"/>
      <c r="EV326" s="219"/>
      <c r="EW326" s="219"/>
      <c r="EX326" s="219"/>
      <c r="EY326" s="219"/>
      <c r="EZ326" s="219"/>
      <c r="FA326" s="219"/>
      <c r="FB326" s="219"/>
      <c r="FC326" s="219"/>
      <c r="FD326" s="219"/>
      <c r="FE326" s="219"/>
      <c r="FF326" s="219"/>
      <c r="FG326" s="219"/>
      <c r="FH326" s="219"/>
      <c r="FI326" s="219"/>
      <c r="FJ326" s="219"/>
      <c r="FK326" s="219"/>
      <c r="FL326" s="219"/>
      <c r="FM326" s="219"/>
      <c r="FN326" s="219"/>
      <c r="FO326" s="219"/>
      <c r="FP326" s="219"/>
      <c r="FQ326" s="219"/>
      <c r="FR326" s="219"/>
      <c r="FS326" s="219"/>
      <c r="FT326" s="219"/>
      <c r="FU326" s="219"/>
      <c r="FV326" s="219"/>
      <c r="FW326" s="219"/>
      <c r="FX326" s="219"/>
      <c r="FY326" s="219"/>
      <c r="FZ326" s="219"/>
      <c r="GA326" s="219"/>
      <c r="GB326" s="219"/>
      <c r="GC326" s="219"/>
      <c r="GD326" s="219"/>
      <c r="GE326" s="219"/>
      <c r="GF326" s="219"/>
      <c r="GG326" s="219"/>
      <c r="GH326" s="219"/>
      <c r="GI326" s="219"/>
      <c r="GJ326" s="219"/>
      <c r="GK326" s="219"/>
      <c r="GL326" s="219"/>
      <c r="GM326" s="219"/>
      <c r="GN326" s="219"/>
      <c r="GO326" s="219"/>
      <c r="GP326" s="219"/>
      <c r="GQ326" s="219"/>
      <c r="GR326" s="219"/>
      <c r="GS326" s="219"/>
      <c r="GT326" s="219"/>
      <c r="GU326" s="219"/>
      <c r="GV326" s="219"/>
      <c r="GW326" s="219"/>
      <c r="GX326" s="219"/>
      <c r="GY326" s="219"/>
      <c r="GZ326" s="219"/>
      <c r="HA326" s="219"/>
      <c r="HB326" s="219"/>
      <c r="HC326" s="219"/>
      <c r="HD326" s="219"/>
      <c r="HE326" s="219"/>
      <c r="HF326" s="219"/>
      <c r="HG326" s="219"/>
      <c r="HH326" s="219"/>
      <c r="HI326" s="219"/>
      <c r="HJ326" s="219"/>
      <c r="HK326" s="219"/>
      <c r="HL326" s="219"/>
      <c r="HM326" s="219"/>
      <c r="HN326" s="219"/>
      <c r="HO326" s="219"/>
      <c r="HP326" s="219"/>
      <c r="HQ326" s="219"/>
      <c r="HR326" s="219"/>
      <c r="HS326" s="219"/>
      <c r="HT326" s="219"/>
      <c r="HU326" s="219"/>
      <c r="HV326" s="219"/>
      <c r="HW326" s="219"/>
      <c r="HX326" s="219"/>
      <c r="HY326" s="219"/>
      <c r="HZ326" s="219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  <c r="IR326" s="4"/>
      <c r="IS326" s="4"/>
      <c r="IT326" s="4"/>
      <c r="IU326" s="4"/>
      <c r="IV326" s="4"/>
      <c r="IW326" s="4"/>
      <c r="IX326" s="4"/>
      <c r="IY326" s="4"/>
      <c r="IZ326" s="4"/>
      <c r="JA326" s="4"/>
      <c r="JB326" s="4"/>
      <c r="JC326" s="4"/>
      <c r="JD326" s="4"/>
      <c r="JE326" s="4"/>
    </row>
    <row r="327" spans="1:265" s="78" customFormat="1">
      <c r="A327" s="76"/>
      <c r="B327" s="76"/>
      <c r="C327" s="76"/>
      <c r="D327" s="76"/>
      <c r="E327" s="76"/>
      <c r="F327" s="76"/>
      <c r="H327" s="79"/>
      <c r="I327" s="66"/>
      <c r="J327" s="80"/>
      <c r="K327" s="82"/>
      <c r="L327" s="82"/>
      <c r="M327" s="66"/>
      <c r="N327" s="82"/>
      <c r="O327" s="82"/>
      <c r="P327" s="104"/>
      <c r="Q327" s="104"/>
      <c r="R327" s="104"/>
      <c r="S327" s="82"/>
      <c r="T327" s="82"/>
      <c r="U327" s="82"/>
      <c r="V327" s="66"/>
      <c r="W327" s="82"/>
      <c r="X327" s="82"/>
      <c r="Y327" s="183"/>
      <c r="Z327" s="82"/>
      <c r="AA327" s="181"/>
      <c r="AB327" s="82"/>
      <c r="AC327" s="82"/>
      <c r="AD327" s="82"/>
      <c r="AE327" s="82"/>
      <c r="AF327" s="82"/>
      <c r="AG327" s="83"/>
      <c r="AH327" s="83"/>
      <c r="AI327" s="219"/>
      <c r="AJ327" s="219"/>
      <c r="AK327" s="219"/>
      <c r="AL327" s="66"/>
      <c r="AM327" s="219"/>
      <c r="AN327" s="219"/>
      <c r="AO327" s="219"/>
      <c r="AP327" s="219"/>
      <c r="AQ327" s="219"/>
      <c r="AR327" s="219"/>
      <c r="AS327" s="219"/>
      <c r="AT327" s="219"/>
      <c r="AU327" s="219"/>
      <c r="AV327" s="219"/>
      <c r="AW327" s="219"/>
      <c r="AX327" s="219"/>
      <c r="AY327" s="219"/>
      <c r="AZ327" s="219"/>
      <c r="BA327" s="219"/>
      <c r="BB327" s="219"/>
      <c r="BC327" s="219"/>
      <c r="BD327" s="219"/>
      <c r="BE327" s="219"/>
      <c r="BF327" s="219"/>
      <c r="BG327" s="219"/>
      <c r="BH327" s="219"/>
      <c r="BI327" s="219"/>
      <c r="BJ327" s="219"/>
      <c r="BK327" s="219"/>
      <c r="BL327" s="219"/>
      <c r="BM327" s="219"/>
      <c r="BN327" s="219"/>
      <c r="BO327" s="219"/>
      <c r="BP327" s="219"/>
      <c r="BQ327" s="219"/>
      <c r="BR327" s="219"/>
      <c r="BS327" s="219"/>
      <c r="BT327" s="219"/>
      <c r="BU327" s="219"/>
      <c r="BV327" s="219"/>
      <c r="BW327" s="219"/>
      <c r="BX327" s="219"/>
      <c r="BY327" s="219"/>
      <c r="BZ327" s="219"/>
      <c r="CA327" s="219"/>
      <c r="CB327" s="219"/>
      <c r="CC327" s="219"/>
      <c r="CD327" s="219"/>
      <c r="CE327" s="219"/>
      <c r="CF327" s="219"/>
      <c r="CG327" s="219"/>
      <c r="CH327" s="219"/>
      <c r="CI327" s="219"/>
      <c r="CJ327" s="219"/>
      <c r="CK327" s="219"/>
      <c r="CL327" s="219"/>
      <c r="CM327" s="219"/>
      <c r="CN327" s="219"/>
      <c r="CO327" s="219"/>
      <c r="CP327" s="219"/>
      <c r="CQ327" s="219"/>
      <c r="CR327" s="219"/>
      <c r="CS327" s="219"/>
      <c r="CT327" s="219"/>
      <c r="CU327" s="219"/>
      <c r="CV327" s="219"/>
      <c r="CW327" s="219"/>
      <c r="CX327" s="219"/>
      <c r="CY327" s="219"/>
      <c r="CZ327" s="219"/>
      <c r="DA327" s="219"/>
      <c r="DB327" s="219"/>
      <c r="DC327" s="219"/>
      <c r="DD327" s="219"/>
      <c r="DE327" s="219"/>
      <c r="DF327" s="219"/>
      <c r="DG327" s="219"/>
      <c r="DH327" s="219"/>
      <c r="DI327" s="219"/>
      <c r="DJ327" s="219"/>
      <c r="DK327" s="219"/>
      <c r="DL327" s="219"/>
      <c r="DM327" s="219"/>
      <c r="DN327" s="219"/>
      <c r="DO327" s="219"/>
      <c r="DP327" s="219"/>
      <c r="DQ327" s="219"/>
      <c r="DR327" s="219"/>
      <c r="DS327" s="219"/>
      <c r="DT327" s="219"/>
      <c r="DU327" s="219"/>
      <c r="DV327" s="219"/>
      <c r="DW327" s="219"/>
      <c r="DX327" s="219"/>
      <c r="DY327" s="219"/>
      <c r="DZ327" s="219"/>
      <c r="EA327" s="219"/>
      <c r="EB327" s="219"/>
      <c r="EC327" s="219"/>
      <c r="ED327" s="219"/>
      <c r="EE327" s="219"/>
      <c r="EF327" s="219"/>
      <c r="EG327" s="219"/>
      <c r="EH327" s="219"/>
      <c r="EI327" s="219"/>
      <c r="EJ327" s="219"/>
      <c r="EK327" s="219"/>
      <c r="EL327" s="219"/>
      <c r="EM327" s="219"/>
      <c r="EN327" s="219"/>
      <c r="EO327" s="219"/>
      <c r="EP327" s="219"/>
      <c r="EQ327" s="219"/>
      <c r="ER327" s="219"/>
      <c r="ES327" s="219"/>
      <c r="ET327" s="219"/>
      <c r="EU327" s="219"/>
      <c r="EV327" s="219"/>
      <c r="EW327" s="219"/>
      <c r="EX327" s="219"/>
      <c r="EY327" s="219"/>
      <c r="EZ327" s="219"/>
      <c r="FA327" s="219"/>
      <c r="FB327" s="219"/>
      <c r="FC327" s="219"/>
      <c r="FD327" s="219"/>
      <c r="FE327" s="219"/>
      <c r="FF327" s="219"/>
      <c r="FG327" s="219"/>
      <c r="FH327" s="219"/>
      <c r="FI327" s="219"/>
      <c r="FJ327" s="219"/>
      <c r="FK327" s="219"/>
      <c r="FL327" s="219"/>
      <c r="FM327" s="219"/>
      <c r="FN327" s="219"/>
      <c r="FO327" s="219"/>
      <c r="FP327" s="219"/>
      <c r="FQ327" s="219"/>
      <c r="FR327" s="219"/>
      <c r="FS327" s="219"/>
      <c r="FT327" s="219"/>
      <c r="FU327" s="219"/>
      <c r="FV327" s="219"/>
      <c r="FW327" s="219"/>
      <c r="FX327" s="219"/>
      <c r="FY327" s="219"/>
      <c r="FZ327" s="219"/>
      <c r="GA327" s="219"/>
      <c r="GB327" s="219"/>
      <c r="GC327" s="219"/>
      <c r="GD327" s="219"/>
      <c r="GE327" s="219"/>
      <c r="GF327" s="219"/>
      <c r="GG327" s="219"/>
      <c r="GH327" s="219"/>
      <c r="GI327" s="219"/>
      <c r="GJ327" s="219"/>
      <c r="GK327" s="219"/>
      <c r="GL327" s="219"/>
      <c r="GM327" s="219"/>
      <c r="GN327" s="219"/>
      <c r="GO327" s="219"/>
      <c r="GP327" s="219"/>
      <c r="GQ327" s="219"/>
      <c r="GR327" s="219"/>
      <c r="GS327" s="219"/>
      <c r="GT327" s="219"/>
      <c r="GU327" s="219"/>
      <c r="GV327" s="219"/>
      <c r="GW327" s="219"/>
      <c r="GX327" s="219"/>
      <c r="GY327" s="219"/>
      <c r="GZ327" s="219"/>
      <c r="HA327" s="219"/>
      <c r="HB327" s="219"/>
      <c r="HC327" s="219"/>
      <c r="HD327" s="219"/>
      <c r="HE327" s="219"/>
      <c r="HF327" s="219"/>
      <c r="HG327" s="219"/>
      <c r="HH327" s="219"/>
      <c r="HI327" s="219"/>
      <c r="HJ327" s="219"/>
      <c r="HK327" s="219"/>
      <c r="HL327" s="219"/>
      <c r="HM327" s="219"/>
      <c r="HN327" s="219"/>
      <c r="HO327" s="219"/>
      <c r="HP327" s="219"/>
      <c r="HQ327" s="219"/>
      <c r="HR327" s="219"/>
      <c r="HS327" s="219"/>
      <c r="HT327" s="219"/>
      <c r="HU327" s="219"/>
      <c r="HV327" s="219"/>
      <c r="HW327" s="219"/>
      <c r="HX327" s="219"/>
      <c r="HY327" s="219"/>
      <c r="HZ327" s="219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  <c r="IR327" s="4"/>
      <c r="IS327" s="4"/>
      <c r="IT327" s="4"/>
      <c r="IU327" s="4"/>
      <c r="IV327" s="4"/>
      <c r="IW327" s="4"/>
      <c r="IX327" s="4"/>
      <c r="IY327" s="4"/>
      <c r="IZ327" s="4"/>
      <c r="JA327" s="4"/>
      <c r="JB327" s="4"/>
      <c r="JC327" s="4"/>
      <c r="JD327" s="4"/>
      <c r="JE327" s="4"/>
    </row>
    <row r="328" spans="1:265" s="78" customFormat="1">
      <c r="A328" s="76"/>
      <c r="B328" s="76"/>
      <c r="C328" s="76"/>
      <c r="D328" s="76"/>
      <c r="E328" s="76"/>
      <c r="F328" s="76"/>
      <c r="H328" s="79"/>
      <c r="I328" s="66"/>
      <c r="J328" s="80"/>
      <c r="K328" s="82"/>
      <c r="L328" s="82"/>
      <c r="M328" s="66"/>
      <c r="N328" s="82"/>
      <c r="O328" s="82"/>
      <c r="P328" s="104"/>
      <c r="Q328" s="104"/>
      <c r="R328" s="104"/>
      <c r="S328" s="82"/>
      <c r="T328" s="82"/>
      <c r="U328" s="82"/>
      <c r="V328" s="66"/>
      <c r="W328" s="82"/>
      <c r="X328" s="82"/>
      <c r="Y328" s="183"/>
      <c r="Z328" s="82"/>
      <c r="AA328" s="181"/>
      <c r="AB328" s="82"/>
      <c r="AC328" s="82"/>
      <c r="AD328" s="82"/>
      <c r="AE328" s="82"/>
      <c r="AF328" s="82"/>
      <c r="AG328" s="83"/>
      <c r="AH328" s="83"/>
      <c r="AI328" s="219"/>
      <c r="AJ328" s="219"/>
      <c r="AK328" s="219"/>
      <c r="AL328" s="66"/>
      <c r="AM328" s="219"/>
      <c r="AN328" s="219"/>
      <c r="AO328" s="219"/>
      <c r="AP328" s="219"/>
      <c r="AQ328" s="219"/>
      <c r="AR328" s="219"/>
      <c r="AS328" s="219"/>
      <c r="AT328" s="219"/>
      <c r="AU328" s="219"/>
      <c r="AV328" s="219"/>
      <c r="AW328" s="219"/>
      <c r="AX328" s="219"/>
      <c r="AY328" s="219"/>
      <c r="AZ328" s="219"/>
      <c r="BA328" s="219"/>
      <c r="BB328" s="219"/>
      <c r="BC328" s="219"/>
      <c r="BD328" s="219"/>
      <c r="BE328" s="219"/>
      <c r="BF328" s="219"/>
      <c r="BG328" s="219"/>
      <c r="BH328" s="219"/>
      <c r="BI328" s="219"/>
      <c r="BJ328" s="219"/>
      <c r="BK328" s="219"/>
      <c r="BL328" s="219"/>
      <c r="BM328" s="219"/>
      <c r="BN328" s="219"/>
      <c r="BO328" s="219"/>
      <c r="BP328" s="219"/>
      <c r="BQ328" s="219"/>
      <c r="BR328" s="219"/>
      <c r="BS328" s="219"/>
      <c r="BT328" s="219"/>
      <c r="BU328" s="219"/>
      <c r="BV328" s="219"/>
      <c r="BW328" s="219"/>
      <c r="BX328" s="219"/>
      <c r="BY328" s="219"/>
      <c r="BZ328" s="219"/>
      <c r="CA328" s="219"/>
      <c r="CB328" s="219"/>
      <c r="CC328" s="219"/>
      <c r="CD328" s="219"/>
      <c r="CE328" s="219"/>
      <c r="CF328" s="219"/>
      <c r="CG328" s="219"/>
      <c r="CH328" s="219"/>
      <c r="CI328" s="219"/>
      <c r="CJ328" s="219"/>
      <c r="CK328" s="219"/>
      <c r="CL328" s="219"/>
      <c r="CM328" s="219"/>
      <c r="CN328" s="219"/>
      <c r="CO328" s="219"/>
      <c r="CP328" s="219"/>
      <c r="CQ328" s="219"/>
      <c r="CR328" s="219"/>
      <c r="CS328" s="219"/>
      <c r="CT328" s="219"/>
      <c r="CU328" s="219"/>
      <c r="CV328" s="219"/>
      <c r="CW328" s="219"/>
      <c r="CX328" s="219"/>
      <c r="CY328" s="219"/>
      <c r="CZ328" s="219"/>
      <c r="DA328" s="219"/>
      <c r="DB328" s="219"/>
      <c r="DC328" s="219"/>
      <c r="DD328" s="219"/>
      <c r="DE328" s="219"/>
      <c r="DF328" s="219"/>
      <c r="DG328" s="219"/>
      <c r="DH328" s="219"/>
      <c r="DI328" s="219"/>
      <c r="DJ328" s="219"/>
      <c r="DK328" s="219"/>
      <c r="DL328" s="219"/>
      <c r="DM328" s="219"/>
      <c r="DN328" s="219"/>
      <c r="DO328" s="219"/>
      <c r="DP328" s="219"/>
      <c r="DQ328" s="219"/>
      <c r="DR328" s="219"/>
      <c r="DS328" s="219"/>
      <c r="DT328" s="219"/>
      <c r="DU328" s="219"/>
      <c r="DV328" s="219"/>
      <c r="DW328" s="219"/>
      <c r="DX328" s="219"/>
      <c r="DY328" s="219"/>
      <c r="DZ328" s="219"/>
      <c r="EA328" s="219"/>
      <c r="EB328" s="219"/>
      <c r="EC328" s="219"/>
      <c r="ED328" s="219"/>
      <c r="EE328" s="219"/>
      <c r="EF328" s="219"/>
      <c r="EG328" s="219"/>
      <c r="EH328" s="219"/>
      <c r="EI328" s="219"/>
      <c r="EJ328" s="219"/>
      <c r="EK328" s="219"/>
      <c r="EL328" s="219"/>
      <c r="EM328" s="219"/>
      <c r="EN328" s="219"/>
      <c r="EO328" s="219"/>
      <c r="EP328" s="219"/>
      <c r="EQ328" s="219"/>
      <c r="ER328" s="219"/>
      <c r="ES328" s="219"/>
      <c r="ET328" s="219"/>
      <c r="EU328" s="219"/>
      <c r="EV328" s="219"/>
      <c r="EW328" s="219"/>
      <c r="EX328" s="219"/>
      <c r="EY328" s="219"/>
      <c r="EZ328" s="219"/>
      <c r="FA328" s="219"/>
      <c r="FB328" s="219"/>
      <c r="FC328" s="219"/>
      <c r="FD328" s="219"/>
      <c r="FE328" s="219"/>
      <c r="FF328" s="219"/>
      <c r="FG328" s="219"/>
      <c r="FH328" s="219"/>
      <c r="FI328" s="219"/>
      <c r="FJ328" s="219"/>
      <c r="FK328" s="219"/>
      <c r="FL328" s="219"/>
      <c r="FM328" s="219"/>
      <c r="FN328" s="219"/>
      <c r="FO328" s="219"/>
      <c r="FP328" s="219"/>
      <c r="FQ328" s="219"/>
      <c r="FR328" s="219"/>
      <c r="FS328" s="219"/>
      <c r="FT328" s="219"/>
      <c r="FU328" s="219"/>
      <c r="FV328" s="219"/>
      <c r="FW328" s="219"/>
      <c r="FX328" s="219"/>
      <c r="FY328" s="219"/>
      <c r="FZ328" s="219"/>
      <c r="GA328" s="219"/>
      <c r="GB328" s="219"/>
      <c r="GC328" s="219"/>
      <c r="GD328" s="219"/>
      <c r="GE328" s="219"/>
      <c r="GF328" s="219"/>
      <c r="GG328" s="219"/>
      <c r="GH328" s="219"/>
      <c r="GI328" s="219"/>
      <c r="GJ328" s="219"/>
      <c r="GK328" s="219"/>
      <c r="GL328" s="219"/>
      <c r="GM328" s="219"/>
      <c r="GN328" s="219"/>
      <c r="GO328" s="219"/>
      <c r="GP328" s="219"/>
      <c r="GQ328" s="219"/>
      <c r="GR328" s="219"/>
      <c r="GS328" s="219"/>
      <c r="GT328" s="219"/>
      <c r="GU328" s="219"/>
      <c r="GV328" s="219"/>
      <c r="GW328" s="219"/>
      <c r="GX328" s="219"/>
      <c r="GY328" s="219"/>
      <c r="GZ328" s="219"/>
      <c r="HA328" s="219"/>
      <c r="HB328" s="219"/>
      <c r="HC328" s="219"/>
      <c r="HD328" s="219"/>
      <c r="HE328" s="219"/>
      <c r="HF328" s="219"/>
      <c r="HG328" s="219"/>
      <c r="HH328" s="219"/>
      <c r="HI328" s="219"/>
      <c r="HJ328" s="219"/>
      <c r="HK328" s="219"/>
      <c r="HL328" s="219"/>
      <c r="HM328" s="219"/>
      <c r="HN328" s="219"/>
      <c r="HO328" s="219"/>
      <c r="HP328" s="219"/>
      <c r="HQ328" s="219"/>
      <c r="HR328" s="219"/>
      <c r="HS328" s="219"/>
      <c r="HT328" s="219"/>
      <c r="HU328" s="219"/>
      <c r="HV328" s="219"/>
      <c r="HW328" s="219"/>
      <c r="HX328" s="219"/>
      <c r="HY328" s="219"/>
      <c r="HZ328" s="219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  <c r="IR328" s="4"/>
      <c r="IS328" s="4"/>
      <c r="IT328" s="4"/>
      <c r="IU328" s="4"/>
      <c r="IV328" s="4"/>
      <c r="IW328" s="4"/>
      <c r="IX328" s="4"/>
      <c r="IY328" s="4"/>
      <c r="IZ328" s="4"/>
      <c r="JA328" s="4"/>
      <c r="JB328" s="4"/>
      <c r="JC328" s="4"/>
      <c r="JD328" s="4"/>
      <c r="JE328" s="4"/>
    </row>
    <row r="329" spans="1:265" s="78" customFormat="1">
      <c r="A329" s="76"/>
      <c r="B329" s="76"/>
      <c r="C329" s="76"/>
      <c r="D329" s="76"/>
      <c r="E329" s="76"/>
      <c r="F329" s="76"/>
      <c r="H329" s="79"/>
      <c r="I329" s="66"/>
      <c r="J329" s="80"/>
      <c r="K329" s="82"/>
      <c r="L329" s="82"/>
      <c r="M329" s="66"/>
      <c r="N329" s="82"/>
      <c r="O329" s="82"/>
      <c r="P329" s="104"/>
      <c r="Q329" s="104"/>
      <c r="R329" s="104"/>
      <c r="S329" s="82"/>
      <c r="T329" s="82"/>
      <c r="U329" s="82"/>
      <c r="V329" s="66"/>
      <c r="W329" s="82"/>
      <c r="X329" s="82"/>
      <c r="Y329" s="183"/>
      <c r="Z329" s="82"/>
      <c r="AA329" s="181"/>
      <c r="AB329" s="82"/>
      <c r="AC329" s="82"/>
      <c r="AD329" s="82"/>
      <c r="AE329" s="82"/>
      <c r="AF329" s="82"/>
      <c r="AG329" s="83"/>
      <c r="AH329" s="83"/>
      <c r="AI329" s="219"/>
      <c r="AJ329" s="219"/>
      <c r="AK329" s="219"/>
      <c r="AL329" s="66"/>
      <c r="AM329" s="219"/>
      <c r="AN329" s="219"/>
      <c r="AO329" s="219"/>
      <c r="AP329" s="219"/>
      <c r="AQ329" s="219"/>
      <c r="AR329" s="219"/>
      <c r="AS329" s="219"/>
      <c r="AT329" s="219"/>
      <c r="AU329" s="219"/>
      <c r="AV329" s="219"/>
      <c r="AW329" s="219"/>
      <c r="AX329" s="219"/>
      <c r="AY329" s="219"/>
      <c r="AZ329" s="219"/>
      <c r="BA329" s="219"/>
      <c r="BB329" s="219"/>
      <c r="BC329" s="219"/>
      <c r="BD329" s="219"/>
      <c r="BE329" s="219"/>
      <c r="BF329" s="219"/>
      <c r="BG329" s="219"/>
      <c r="BH329" s="219"/>
      <c r="BI329" s="219"/>
      <c r="BJ329" s="219"/>
      <c r="BK329" s="219"/>
      <c r="BL329" s="219"/>
      <c r="BM329" s="219"/>
      <c r="BN329" s="219"/>
      <c r="BO329" s="219"/>
      <c r="BP329" s="219"/>
      <c r="BQ329" s="219"/>
      <c r="BR329" s="219"/>
      <c r="BS329" s="219"/>
      <c r="BT329" s="219"/>
      <c r="BU329" s="219"/>
      <c r="BV329" s="219"/>
      <c r="BW329" s="219"/>
      <c r="BX329" s="219"/>
      <c r="BY329" s="219"/>
      <c r="BZ329" s="219"/>
      <c r="CA329" s="219"/>
      <c r="CB329" s="219"/>
      <c r="CC329" s="219"/>
      <c r="CD329" s="219"/>
      <c r="CE329" s="219"/>
      <c r="CF329" s="219"/>
      <c r="CG329" s="219"/>
      <c r="CH329" s="219"/>
      <c r="CI329" s="219"/>
      <c r="CJ329" s="219"/>
      <c r="CK329" s="219"/>
      <c r="CL329" s="219"/>
      <c r="CM329" s="219"/>
      <c r="CN329" s="219"/>
      <c r="CO329" s="219"/>
      <c r="CP329" s="219"/>
      <c r="CQ329" s="219"/>
      <c r="CR329" s="219"/>
      <c r="CS329" s="219"/>
      <c r="CT329" s="219"/>
      <c r="CU329" s="219"/>
      <c r="CV329" s="219"/>
      <c r="CW329" s="219"/>
      <c r="CX329" s="219"/>
      <c r="CY329" s="219"/>
      <c r="CZ329" s="219"/>
      <c r="DA329" s="219"/>
      <c r="DB329" s="219"/>
      <c r="DC329" s="219"/>
      <c r="DD329" s="219"/>
      <c r="DE329" s="219"/>
      <c r="DF329" s="219"/>
      <c r="DG329" s="219"/>
      <c r="DH329" s="219"/>
      <c r="DI329" s="219"/>
      <c r="DJ329" s="219"/>
      <c r="DK329" s="219"/>
      <c r="DL329" s="219"/>
      <c r="DM329" s="219"/>
      <c r="DN329" s="219"/>
      <c r="DO329" s="219"/>
      <c r="DP329" s="219"/>
      <c r="DQ329" s="219"/>
      <c r="DR329" s="219"/>
      <c r="DS329" s="219"/>
      <c r="DT329" s="219"/>
      <c r="DU329" s="219"/>
      <c r="DV329" s="219"/>
      <c r="DW329" s="219"/>
      <c r="DX329" s="219"/>
      <c r="DY329" s="219"/>
      <c r="DZ329" s="219"/>
      <c r="EA329" s="219"/>
      <c r="EB329" s="219"/>
      <c r="EC329" s="219"/>
      <c r="ED329" s="219"/>
      <c r="EE329" s="219"/>
      <c r="EF329" s="219"/>
      <c r="EG329" s="219"/>
      <c r="EH329" s="219"/>
      <c r="EI329" s="219"/>
      <c r="EJ329" s="219"/>
      <c r="EK329" s="219"/>
      <c r="EL329" s="219"/>
      <c r="EM329" s="219"/>
      <c r="EN329" s="219"/>
      <c r="EO329" s="219"/>
      <c r="EP329" s="219"/>
      <c r="EQ329" s="219"/>
      <c r="ER329" s="219"/>
      <c r="ES329" s="219"/>
      <c r="ET329" s="219"/>
      <c r="EU329" s="219"/>
      <c r="EV329" s="219"/>
      <c r="EW329" s="219"/>
      <c r="EX329" s="219"/>
      <c r="EY329" s="219"/>
      <c r="EZ329" s="219"/>
      <c r="FA329" s="219"/>
      <c r="FB329" s="219"/>
      <c r="FC329" s="219"/>
      <c r="FD329" s="219"/>
      <c r="FE329" s="219"/>
      <c r="FF329" s="219"/>
      <c r="FG329" s="219"/>
      <c r="FH329" s="219"/>
      <c r="FI329" s="219"/>
      <c r="FJ329" s="219"/>
      <c r="FK329" s="219"/>
      <c r="FL329" s="219"/>
      <c r="FM329" s="219"/>
      <c r="FN329" s="219"/>
      <c r="FO329" s="219"/>
      <c r="FP329" s="219"/>
      <c r="FQ329" s="219"/>
      <c r="FR329" s="219"/>
      <c r="FS329" s="219"/>
      <c r="FT329" s="219"/>
      <c r="FU329" s="219"/>
      <c r="FV329" s="219"/>
      <c r="FW329" s="219"/>
      <c r="FX329" s="219"/>
      <c r="FY329" s="219"/>
      <c r="FZ329" s="219"/>
      <c r="GA329" s="219"/>
      <c r="GB329" s="219"/>
      <c r="GC329" s="219"/>
      <c r="GD329" s="219"/>
      <c r="GE329" s="219"/>
      <c r="GF329" s="219"/>
      <c r="GG329" s="219"/>
      <c r="GH329" s="219"/>
      <c r="GI329" s="219"/>
      <c r="GJ329" s="219"/>
      <c r="GK329" s="219"/>
      <c r="GL329" s="219"/>
      <c r="GM329" s="219"/>
      <c r="GN329" s="219"/>
      <c r="GO329" s="219"/>
      <c r="GP329" s="219"/>
      <c r="GQ329" s="219"/>
      <c r="GR329" s="219"/>
      <c r="GS329" s="219"/>
      <c r="GT329" s="219"/>
      <c r="GU329" s="219"/>
      <c r="GV329" s="219"/>
      <c r="GW329" s="219"/>
      <c r="GX329" s="219"/>
      <c r="GY329" s="219"/>
      <c r="GZ329" s="219"/>
      <c r="HA329" s="219"/>
      <c r="HB329" s="219"/>
      <c r="HC329" s="219"/>
      <c r="HD329" s="219"/>
      <c r="HE329" s="219"/>
      <c r="HF329" s="219"/>
      <c r="HG329" s="219"/>
      <c r="HH329" s="219"/>
      <c r="HI329" s="219"/>
      <c r="HJ329" s="219"/>
      <c r="HK329" s="219"/>
      <c r="HL329" s="219"/>
      <c r="HM329" s="219"/>
      <c r="HN329" s="219"/>
      <c r="HO329" s="219"/>
      <c r="HP329" s="219"/>
      <c r="HQ329" s="219"/>
      <c r="HR329" s="219"/>
      <c r="HS329" s="219"/>
      <c r="HT329" s="219"/>
      <c r="HU329" s="219"/>
      <c r="HV329" s="219"/>
      <c r="HW329" s="219"/>
      <c r="HX329" s="219"/>
      <c r="HY329" s="219"/>
      <c r="HZ329" s="219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  <c r="IR329" s="4"/>
      <c r="IS329" s="4"/>
      <c r="IT329" s="4"/>
      <c r="IU329" s="4"/>
      <c r="IV329" s="4"/>
      <c r="IW329" s="4"/>
      <c r="IX329" s="4"/>
      <c r="IY329" s="4"/>
      <c r="IZ329" s="4"/>
      <c r="JA329" s="4"/>
      <c r="JB329" s="4"/>
      <c r="JC329" s="4"/>
      <c r="JD329" s="4"/>
      <c r="JE329" s="4"/>
    </row>
    <row r="330" spans="1:265" s="78" customFormat="1">
      <c r="A330" s="76"/>
      <c r="B330" s="76"/>
      <c r="C330" s="76"/>
      <c r="D330" s="76"/>
      <c r="E330" s="76"/>
      <c r="F330" s="76"/>
      <c r="H330" s="79"/>
      <c r="I330" s="66"/>
      <c r="J330" s="80"/>
      <c r="K330" s="82"/>
      <c r="L330" s="82"/>
      <c r="M330" s="66"/>
      <c r="N330" s="82"/>
      <c r="O330" s="82"/>
      <c r="P330" s="104"/>
      <c r="Q330" s="104"/>
      <c r="R330" s="104"/>
      <c r="S330" s="82"/>
      <c r="T330" s="82"/>
      <c r="U330" s="82"/>
      <c r="V330" s="66"/>
      <c r="W330" s="82"/>
      <c r="X330" s="82"/>
      <c r="Y330" s="183"/>
      <c r="Z330" s="82"/>
      <c r="AA330" s="181"/>
      <c r="AB330" s="82"/>
      <c r="AC330" s="82"/>
      <c r="AD330" s="82"/>
      <c r="AE330" s="82"/>
      <c r="AF330" s="82"/>
      <c r="AG330" s="83"/>
      <c r="AH330" s="83"/>
      <c r="AI330" s="219"/>
      <c r="AJ330" s="219"/>
      <c r="AK330" s="219"/>
      <c r="AL330" s="66"/>
      <c r="AM330" s="219"/>
      <c r="AN330" s="219"/>
      <c r="AO330" s="219"/>
      <c r="AP330" s="219"/>
      <c r="AQ330" s="219"/>
      <c r="AR330" s="219"/>
      <c r="AS330" s="219"/>
      <c r="AT330" s="219"/>
      <c r="AU330" s="219"/>
      <c r="AV330" s="219"/>
      <c r="AW330" s="219"/>
      <c r="AX330" s="219"/>
      <c r="AY330" s="219"/>
      <c r="AZ330" s="219"/>
      <c r="BA330" s="219"/>
      <c r="BB330" s="219"/>
      <c r="BC330" s="219"/>
      <c r="BD330" s="219"/>
      <c r="BE330" s="219"/>
      <c r="BF330" s="219"/>
      <c r="BG330" s="219"/>
      <c r="BH330" s="219"/>
      <c r="BI330" s="219"/>
      <c r="BJ330" s="219"/>
      <c r="BK330" s="219"/>
      <c r="BL330" s="219"/>
      <c r="BM330" s="219"/>
      <c r="BN330" s="219"/>
      <c r="BO330" s="219"/>
      <c r="BP330" s="219"/>
      <c r="BQ330" s="219"/>
      <c r="BR330" s="219"/>
      <c r="BS330" s="219"/>
      <c r="BT330" s="219"/>
      <c r="BU330" s="219"/>
      <c r="BV330" s="219"/>
      <c r="BW330" s="219"/>
      <c r="BX330" s="219"/>
      <c r="BY330" s="219"/>
      <c r="BZ330" s="219"/>
      <c r="CA330" s="219"/>
      <c r="CB330" s="219"/>
      <c r="CC330" s="219"/>
      <c r="CD330" s="219"/>
      <c r="CE330" s="219"/>
      <c r="CF330" s="219"/>
      <c r="CG330" s="219"/>
      <c r="CH330" s="219"/>
      <c r="CI330" s="219"/>
      <c r="CJ330" s="219"/>
      <c r="CK330" s="219"/>
      <c r="CL330" s="219"/>
      <c r="CM330" s="219"/>
      <c r="CN330" s="219"/>
      <c r="CO330" s="219"/>
      <c r="CP330" s="219"/>
      <c r="CQ330" s="219"/>
      <c r="CR330" s="219"/>
      <c r="CS330" s="219"/>
      <c r="CT330" s="219"/>
      <c r="CU330" s="219"/>
      <c r="CV330" s="219"/>
      <c r="CW330" s="219"/>
      <c r="CX330" s="219"/>
      <c r="CY330" s="219"/>
      <c r="CZ330" s="219"/>
      <c r="DA330" s="219"/>
      <c r="DB330" s="219"/>
      <c r="DC330" s="219"/>
      <c r="DD330" s="219"/>
      <c r="DE330" s="219"/>
      <c r="DF330" s="219"/>
      <c r="DG330" s="219"/>
      <c r="DH330" s="219"/>
      <c r="DI330" s="219"/>
      <c r="DJ330" s="219"/>
      <c r="DK330" s="219"/>
      <c r="DL330" s="219"/>
      <c r="DM330" s="219"/>
      <c r="DN330" s="219"/>
      <c r="DO330" s="219"/>
      <c r="DP330" s="219"/>
      <c r="DQ330" s="219"/>
      <c r="DR330" s="219"/>
      <c r="DS330" s="219"/>
      <c r="DT330" s="219"/>
      <c r="DU330" s="219"/>
      <c r="DV330" s="219"/>
      <c r="DW330" s="219"/>
      <c r="DX330" s="219"/>
      <c r="DY330" s="219"/>
      <c r="DZ330" s="219"/>
      <c r="EA330" s="219"/>
      <c r="EB330" s="219"/>
      <c r="EC330" s="219"/>
      <c r="ED330" s="219"/>
      <c r="EE330" s="219"/>
      <c r="EF330" s="219"/>
      <c r="EG330" s="219"/>
      <c r="EH330" s="219"/>
      <c r="EI330" s="219"/>
      <c r="EJ330" s="219"/>
      <c r="EK330" s="219"/>
      <c r="EL330" s="219"/>
      <c r="EM330" s="219"/>
      <c r="EN330" s="219"/>
      <c r="EO330" s="219"/>
      <c r="EP330" s="219"/>
      <c r="EQ330" s="219"/>
      <c r="ER330" s="219"/>
      <c r="ES330" s="219"/>
      <c r="ET330" s="219"/>
      <c r="EU330" s="219"/>
      <c r="EV330" s="219"/>
      <c r="EW330" s="219"/>
      <c r="EX330" s="219"/>
      <c r="EY330" s="219"/>
      <c r="EZ330" s="219"/>
      <c r="FA330" s="219"/>
      <c r="FB330" s="219"/>
      <c r="FC330" s="219"/>
      <c r="FD330" s="219"/>
      <c r="FE330" s="219"/>
      <c r="FF330" s="219"/>
      <c r="FG330" s="219"/>
      <c r="FH330" s="219"/>
      <c r="FI330" s="219"/>
      <c r="FJ330" s="219"/>
      <c r="FK330" s="219"/>
      <c r="FL330" s="219"/>
      <c r="FM330" s="219"/>
      <c r="FN330" s="219"/>
      <c r="FO330" s="219"/>
      <c r="FP330" s="219"/>
      <c r="FQ330" s="219"/>
      <c r="FR330" s="219"/>
      <c r="FS330" s="219"/>
      <c r="FT330" s="219"/>
      <c r="FU330" s="219"/>
      <c r="FV330" s="219"/>
      <c r="FW330" s="219"/>
      <c r="FX330" s="219"/>
      <c r="FY330" s="219"/>
      <c r="FZ330" s="219"/>
      <c r="GA330" s="219"/>
      <c r="GB330" s="219"/>
      <c r="GC330" s="219"/>
      <c r="GD330" s="219"/>
      <c r="GE330" s="219"/>
      <c r="GF330" s="219"/>
      <c r="GG330" s="219"/>
      <c r="GH330" s="219"/>
      <c r="GI330" s="219"/>
      <c r="GJ330" s="219"/>
      <c r="GK330" s="219"/>
      <c r="GL330" s="219"/>
      <c r="GM330" s="219"/>
      <c r="GN330" s="219"/>
      <c r="GO330" s="219"/>
      <c r="GP330" s="219"/>
      <c r="GQ330" s="219"/>
      <c r="GR330" s="219"/>
      <c r="GS330" s="219"/>
      <c r="GT330" s="219"/>
      <c r="GU330" s="219"/>
      <c r="GV330" s="219"/>
      <c r="GW330" s="219"/>
      <c r="GX330" s="219"/>
      <c r="GY330" s="219"/>
      <c r="GZ330" s="219"/>
      <c r="HA330" s="219"/>
      <c r="HB330" s="219"/>
      <c r="HC330" s="219"/>
      <c r="HD330" s="219"/>
      <c r="HE330" s="219"/>
      <c r="HF330" s="219"/>
      <c r="HG330" s="219"/>
      <c r="HH330" s="219"/>
      <c r="HI330" s="219"/>
      <c r="HJ330" s="219"/>
      <c r="HK330" s="219"/>
      <c r="HL330" s="219"/>
      <c r="HM330" s="219"/>
      <c r="HN330" s="219"/>
      <c r="HO330" s="219"/>
      <c r="HP330" s="219"/>
      <c r="HQ330" s="219"/>
      <c r="HR330" s="219"/>
      <c r="HS330" s="219"/>
      <c r="HT330" s="219"/>
      <c r="HU330" s="219"/>
      <c r="HV330" s="219"/>
      <c r="HW330" s="219"/>
      <c r="HX330" s="219"/>
      <c r="HY330" s="219"/>
      <c r="HZ330" s="219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  <c r="IR330" s="4"/>
      <c r="IS330" s="4"/>
      <c r="IT330" s="4"/>
      <c r="IU330" s="4"/>
      <c r="IV330" s="4"/>
      <c r="IW330" s="4"/>
      <c r="IX330" s="4"/>
      <c r="IY330" s="4"/>
      <c r="IZ330" s="4"/>
      <c r="JA330" s="4"/>
      <c r="JB330" s="4"/>
      <c r="JC330" s="4"/>
      <c r="JD330" s="4"/>
      <c r="JE330" s="4"/>
    </row>
    <row r="331" spans="1:265" s="78" customFormat="1">
      <c r="A331" s="76"/>
      <c r="B331" s="76"/>
      <c r="C331" s="76"/>
      <c r="D331" s="76"/>
      <c r="E331" s="76"/>
      <c r="F331" s="76"/>
      <c r="H331" s="79"/>
      <c r="I331" s="66"/>
      <c r="J331" s="80"/>
      <c r="K331" s="82"/>
      <c r="L331" s="82"/>
      <c r="M331" s="66"/>
      <c r="N331" s="82"/>
      <c r="O331" s="82"/>
      <c r="P331" s="104"/>
      <c r="Q331" s="104"/>
      <c r="R331" s="104"/>
      <c r="S331" s="82"/>
      <c r="T331" s="82"/>
      <c r="U331" s="82"/>
      <c r="V331" s="66"/>
      <c r="W331" s="82"/>
      <c r="X331" s="82"/>
      <c r="Y331" s="183"/>
      <c r="Z331" s="82"/>
      <c r="AA331" s="181"/>
      <c r="AB331" s="82"/>
      <c r="AC331" s="82"/>
      <c r="AD331" s="82"/>
      <c r="AE331" s="82"/>
      <c r="AF331" s="82"/>
      <c r="AG331" s="83"/>
      <c r="AH331" s="83"/>
      <c r="AI331" s="219"/>
      <c r="AJ331" s="219"/>
      <c r="AK331" s="219"/>
      <c r="AL331" s="66"/>
      <c r="AM331" s="219"/>
      <c r="AN331" s="219"/>
      <c r="AO331" s="219"/>
      <c r="AP331" s="219"/>
      <c r="AQ331" s="219"/>
      <c r="AR331" s="219"/>
      <c r="AS331" s="219"/>
      <c r="AT331" s="219"/>
      <c r="AU331" s="219"/>
      <c r="AV331" s="219"/>
      <c r="AW331" s="219"/>
      <c r="AX331" s="219"/>
      <c r="AY331" s="219"/>
      <c r="AZ331" s="219"/>
      <c r="BA331" s="219"/>
      <c r="BB331" s="219"/>
      <c r="BC331" s="219"/>
      <c r="BD331" s="219"/>
      <c r="BE331" s="219"/>
      <c r="BF331" s="219"/>
      <c r="BG331" s="219"/>
      <c r="BH331" s="219"/>
      <c r="BI331" s="219"/>
      <c r="BJ331" s="219"/>
      <c r="BK331" s="219"/>
      <c r="BL331" s="219"/>
      <c r="BM331" s="219"/>
      <c r="BN331" s="219"/>
      <c r="BO331" s="219"/>
      <c r="BP331" s="219"/>
      <c r="BQ331" s="219"/>
      <c r="BR331" s="219"/>
      <c r="BS331" s="219"/>
      <c r="BT331" s="219"/>
      <c r="BU331" s="219"/>
      <c r="BV331" s="219"/>
      <c r="BW331" s="219"/>
      <c r="BX331" s="219"/>
      <c r="BY331" s="219"/>
      <c r="BZ331" s="219"/>
      <c r="CA331" s="219"/>
      <c r="CB331" s="219"/>
      <c r="CC331" s="219"/>
      <c r="CD331" s="219"/>
      <c r="CE331" s="219"/>
      <c r="CF331" s="219"/>
      <c r="CG331" s="219"/>
      <c r="CH331" s="219"/>
      <c r="CI331" s="219"/>
      <c r="CJ331" s="219"/>
      <c r="CK331" s="219"/>
      <c r="CL331" s="219"/>
      <c r="CM331" s="219"/>
      <c r="CN331" s="219"/>
      <c r="CO331" s="219"/>
      <c r="CP331" s="219"/>
      <c r="CQ331" s="219"/>
      <c r="CR331" s="219"/>
      <c r="CS331" s="219"/>
      <c r="CT331" s="219"/>
      <c r="CU331" s="219"/>
      <c r="CV331" s="219"/>
      <c r="CW331" s="219"/>
      <c r="CX331" s="219"/>
      <c r="CY331" s="219"/>
      <c r="CZ331" s="219"/>
      <c r="DA331" s="219"/>
      <c r="DB331" s="219"/>
      <c r="DC331" s="219"/>
      <c r="DD331" s="219"/>
      <c r="DE331" s="219"/>
      <c r="DF331" s="219"/>
      <c r="DG331" s="219"/>
      <c r="DH331" s="219"/>
      <c r="DI331" s="219"/>
      <c r="DJ331" s="219"/>
      <c r="DK331" s="219"/>
      <c r="DL331" s="219"/>
      <c r="DM331" s="219"/>
      <c r="DN331" s="219"/>
      <c r="DO331" s="219"/>
      <c r="DP331" s="219"/>
      <c r="DQ331" s="219"/>
      <c r="DR331" s="219"/>
      <c r="DS331" s="219"/>
      <c r="DT331" s="219"/>
      <c r="DU331" s="219"/>
      <c r="DV331" s="219"/>
      <c r="DW331" s="219"/>
      <c r="DX331" s="219"/>
      <c r="DY331" s="219"/>
      <c r="DZ331" s="219"/>
      <c r="EA331" s="219"/>
      <c r="EB331" s="219"/>
      <c r="EC331" s="219"/>
      <c r="ED331" s="219"/>
      <c r="EE331" s="219"/>
      <c r="EF331" s="219"/>
      <c r="EG331" s="219"/>
      <c r="EH331" s="219"/>
      <c r="EI331" s="219"/>
      <c r="EJ331" s="219"/>
      <c r="EK331" s="219"/>
      <c r="EL331" s="219"/>
      <c r="EM331" s="219"/>
      <c r="EN331" s="219"/>
      <c r="EO331" s="219"/>
      <c r="EP331" s="219"/>
      <c r="EQ331" s="219"/>
      <c r="ER331" s="219"/>
      <c r="ES331" s="219"/>
      <c r="ET331" s="219"/>
      <c r="EU331" s="219"/>
      <c r="EV331" s="219"/>
      <c r="EW331" s="219"/>
      <c r="EX331" s="219"/>
      <c r="EY331" s="219"/>
      <c r="EZ331" s="219"/>
      <c r="FA331" s="219"/>
      <c r="FB331" s="219"/>
      <c r="FC331" s="219"/>
      <c r="FD331" s="219"/>
      <c r="FE331" s="219"/>
      <c r="FF331" s="219"/>
      <c r="FG331" s="219"/>
      <c r="FH331" s="219"/>
      <c r="FI331" s="219"/>
      <c r="FJ331" s="219"/>
      <c r="FK331" s="219"/>
      <c r="FL331" s="219"/>
      <c r="FM331" s="219"/>
      <c r="FN331" s="219"/>
      <c r="FO331" s="219"/>
      <c r="FP331" s="219"/>
      <c r="FQ331" s="219"/>
      <c r="FR331" s="219"/>
      <c r="FS331" s="219"/>
      <c r="FT331" s="219"/>
      <c r="FU331" s="219"/>
      <c r="FV331" s="219"/>
      <c r="FW331" s="219"/>
      <c r="FX331" s="219"/>
      <c r="FY331" s="219"/>
      <c r="FZ331" s="219"/>
      <c r="GA331" s="219"/>
      <c r="GB331" s="219"/>
      <c r="GC331" s="219"/>
      <c r="GD331" s="219"/>
      <c r="GE331" s="219"/>
      <c r="GF331" s="219"/>
      <c r="GG331" s="219"/>
      <c r="GH331" s="219"/>
      <c r="GI331" s="219"/>
      <c r="GJ331" s="219"/>
      <c r="GK331" s="219"/>
      <c r="GL331" s="219"/>
      <c r="GM331" s="219"/>
      <c r="GN331" s="219"/>
      <c r="GO331" s="219"/>
      <c r="GP331" s="219"/>
      <c r="GQ331" s="219"/>
      <c r="GR331" s="219"/>
      <c r="GS331" s="219"/>
      <c r="GT331" s="219"/>
      <c r="GU331" s="219"/>
      <c r="GV331" s="219"/>
      <c r="GW331" s="219"/>
      <c r="GX331" s="219"/>
      <c r="GY331" s="219"/>
      <c r="GZ331" s="219"/>
      <c r="HA331" s="219"/>
      <c r="HB331" s="219"/>
      <c r="HC331" s="219"/>
      <c r="HD331" s="219"/>
      <c r="HE331" s="219"/>
      <c r="HF331" s="219"/>
      <c r="HG331" s="219"/>
      <c r="HH331" s="219"/>
      <c r="HI331" s="219"/>
      <c r="HJ331" s="219"/>
      <c r="HK331" s="219"/>
      <c r="HL331" s="219"/>
      <c r="HM331" s="219"/>
      <c r="HN331" s="219"/>
      <c r="HO331" s="219"/>
      <c r="HP331" s="219"/>
      <c r="HQ331" s="219"/>
      <c r="HR331" s="219"/>
      <c r="HS331" s="219"/>
      <c r="HT331" s="219"/>
      <c r="HU331" s="219"/>
      <c r="HV331" s="219"/>
      <c r="HW331" s="219"/>
      <c r="HX331" s="219"/>
      <c r="HY331" s="219"/>
      <c r="HZ331" s="219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  <c r="IR331" s="4"/>
      <c r="IS331" s="4"/>
      <c r="IT331" s="4"/>
      <c r="IU331" s="4"/>
      <c r="IV331" s="4"/>
      <c r="IW331" s="4"/>
      <c r="IX331" s="4"/>
      <c r="IY331" s="4"/>
      <c r="IZ331" s="4"/>
      <c r="JA331" s="4"/>
      <c r="JB331" s="4"/>
      <c r="JC331" s="4"/>
      <c r="JD331" s="4"/>
      <c r="JE331" s="4"/>
    </row>
    <row r="332" spans="1:265" s="78" customFormat="1">
      <c r="A332" s="76"/>
      <c r="B332" s="76"/>
      <c r="C332" s="76"/>
      <c r="D332" s="76"/>
      <c r="E332" s="76"/>
      <c r="F332" s="76"/>
      <c r="H332" s="79"/>
      <c r="I332" s="66"/>
      <c r="J332" s="80"/>
      <c r="K332" s="82"/>
      <c r="L332" s="82"/>
      <c r="M332" s="66"/>
      <c r="N332" s="82"/>
      <c r="O332" s="82"/>
      <c r="P332" s="104"/>
      <c r="Q332" s="104"/>
      <c r="R332" s="104"/>
      <c r="S332" s="82"/>
      <c r="T332" s="82"/>
      <c r="U332" s="82"/>
      <c r="V332" s="66"/>
      <c r="W332" s="82"/>
      <c r="X332" s="82"/>
      <c r="Y332" s="183"/>
      <c r="Z332" s="82"/>
      <c r="AA332" s="181"/>
      <c r="AB332" s="82"/>
      <c r="AC332" s="82"/>
      <c r="AD332" s="82"/>
      <c r="AE332" s="82"/>
      <c r="AF332" s="82"/>
      <c r="AG332" s="83"/>
      <c r="AH332" s="83"/>
      <c r="AI332" s="219"/>
      <c r="AJ332" s="219"/>
      <c r="AK332" s="219"/>
      <c r="AL332" s="66"/>
      <c r="AM332" s="219"/>
      <c r="AN332" s="219"/>
      <c r="AO332" s="219"/>
      <c r="AP332" s="219"/>
      <c r="AQ332" s="219"/>
      <c r="AR332" s="219"/>
      <c r="AS332" s="219"/>
      <c r="AT332" s="219"/>
      <c r="AU332" s="219"/>
      <c r="AV332" s="219"/>
      <c r="AW332" s="219"/>
      <c r="AX332" s="219"/>
      <c r="AY332" s="219"/>
      <c r="AZ332" s="219"/>
      <c r="BA332" s="219"/>
      <c r="BB332" s="219"/>
      <c r="BC332" s="219"/>
      <c r="BD332" s="219"/>
      <c r="BE332" s="219"/>
      <c r="BF332" s="219"/>
      <c r="BG332" s="219"/>
      <c r="BH332" s="219"/>
      <c r="BI332" s="219"/>
      <c r="BJ332" s="219"/>
      <c r="BK332" s="219"/>
      <c r="BL332" s="219"/>
      <c r="BM332" s="219"/>
      <c r="BN332" s="219"/>
      <c r="BO332" s="219"/>
      <c r="BP332" s="219"/>
      <c r="BQ332" s="219"/>
      <c r="BR332" s="219"/>
      <c r="BS332" s="219"/>
      <c r="BT332" s="219"/>
      <c r="BU332" s="219"/>
      <c r="BV332" s="219"/>
      <c r="BW332" s="219"/>
      <c r="BX332" s="219"/>
      <c r="BY332" s="219"/>
      <c r="BZ332" s="219"/>
      <c r="CA332" s="219"/>
      <c r="CB332" s="219"/>
      <c r="CC332" s="219"/>
      <c r="CD332" s="219"/>
      <c r="CE332" s="219"/>
      <c r="CF332" s="219"/>
      <c r="CG332" s="219"/>
      <c r="CH332" s="219"/>
      <c r="CI332" s="219"/>
      <c r="CJ332" s="219"/>
      <c r="CK332" s="219"/>
      <c r="CL332" s="219"/>
      <c r="CM332" s="219"/>
      <c r="CN332" s="219"/>
      <c r="CO332" s="219"/>
      <c r="CP332" s="219"/>
      <c r="CQ332" s="219"/>
      <c r="CR332" s="219"/>
      <c r="CS332" s="219"/>
      <c r="CT332" s="219"/>
      <c r="CU332" s="219"/>
      <c r="CV332" s="219"/>
      <c r="CW332" s="219"/>
      <c r="CX332" s="219"/>
      <c r="CY332" s="219"/>
      <c r="CZ332" s="219"/>
      <c r="DA332" s="219"/>
      <c r="DB332" s="219"/>
      <c r="DC332" s="219"/>
      <c r="DD332" s="219"/>
      <c r="DE332" s="219"/>
      <c r="DF332" s="219"/>
      <c r="DG332" s="219"/>
      <c r="DH332" s="219"/>
      <c r="DI332" s="219"/>
      <c r="DJ332" s="219"/>
      <c r="DK332" s="219"/>
      <c r="DL332" s="219"/>
      <c r="DM332" s="219"/>
      <c r="DN332" s="219"/>
      <c r="DO332" s="219"/>
      <c r="DP332" s="219"/>
      <c r="DQ332" s="219"/>
      <c r="DR332" s="219"/>
      <c r="DS332" s="219"/>
      <c r="DT332" s="219"/>
      <c r="DU332" s="219"/>
      <c r="DV332" s="219"/>
      <c r="DW332" s="219"/>
      <c r="DX332" s="219"/>
      <c r="DY332" s="219"/>
      <c r="DZ332" s="219"/>
      <c r="EA332" s="219"/>
      <c r="EB332" s="219"/>
      <c r="EC332" s="219"/>
      <c r="ED332" s="219"/>
      <c r="EE332" s="219"/>
      <c r="EF332" s="219"/>
      <c r="EG332" s="219"/>
      <c r="EH332" s="219"/>
      <c r="EI332" s="219"/>
      <c r="EJ332" s="219"/>
      <c r="EK332" s="219"/>
      <c r="EL332" s="219"/>
      <c r="EM332" s="219"/>
      <c r="EN332" s="219"/>
      <c r="EO332" s="219"/>
      <c r="EP332" s="219"/>
      <c r="EQ332" s="219"/>
      <c r="ER332" s="219"/>
      <c r="ES332" s="219"/>
      <c r="ET332" s="219"/>
      <c r="EU332" s="219"/>
      <c r="EV332" s="219"/>
      <c r="EW332" s="219"/>
      <c r="EX332" s="219"/>
      <c r="EY332" s="219"/>
      <c r="EZ332" s="219"/>
      <c r="FA332" s="219"/>
      <c r="FB332" s="219"/>
      <c r="FC332" s="219"/>
      <c r="FD332" s="219"/>
      <c r="FE332" s="219"/>
      <c r="FF332" s="219"/>
      <c r="FG332" s="219"/>
      <c r="FH332" s="219"/>
      <c r="FI332" s="219"/>
      <c r="FJ332" s="219"/>
      <c r="FK332" s="219"/>
      <c r="FL332" s="219"/>
      <c r="FM332" s="219"/>
      <c r="FN332" s="219"/>
      <c r="FO332" s="219"/>
      <c r="FP332" s="219"/>
      <c r="FQ332" s="219"/>
      <c r="FR332" s="219"/>
      <c r="FS332" s="219"/>
      <c r="FT332" s="219"/>
      <c r="FU332" s="219"/>
      <c r="FV332" s="219"/>
      <c r="FW332" s="219"/>
      <c r="FX332" s="219"/>
      <c r="FY332" s="219"/>
      <c r="FZ332" s="219"/>
      <c r="GA332" s="219"/>
      <c r="GB332" s="219"/>
      <c r="GC332" s="219"/>
      <c r="GD332" s="219"/>
      <c r="GE332" s="219"/>
      <c r="GF332" s="219"/>
      <c r="GG332" s="219"/>
      <c r="GH332" s="219"/>
      <c r="GI332" s="219"/>
      <c r="GJ332" s="219"/>
      <c r="GK332" s="219"/>
      <c r="GL332" s="219"/>
      <c r="GM332" s="219"/>
      <c r="GN332" s="219"/>
      <c r="GO332" s="219"/>
      <c r="GP332" s="219"/>
      <c r="GQ332" s="219"/>
      <c r="GR332" s="219"/>
      <c r="GS332" s="219"/>
      <c r="GT332" s="219"/>
      <c r="GU332" s="219"/>
      <c r="GV332" s="219"/>
      <c r="GW332" s="219"/>
      <c r="GX332" s="219"/>
      <c r="GY332" s="219"/>
      <c r="GZ332" s="219"/>
      <c r="HA332" s="219"/>
      <c r="HB332" s="219"/>
      <c r="HC332" s="219"/>
      <c r="HD332" s="219"/>
      <c r="HE332" s="219"/>
      <c r="HF332" s="219"/>
      <c r="HG332" s="219"/>
      <c r="HH332" s="219"/>
      <c r="HI332" s="219"/>
      <c r="HJ332" s="219"/>
      <c r="HK332" s="219"/>
      <c r="HL332" s="219"/>
      <c r="HM332" s="219"/>
      <c r="HN332" s="219"/>
      <c r="HO332" s="219"/>
      <c r="HP332" s="219"/>
      <c r="HQ332" s="219"/>
      <c r="HR332" s="219"/>
      <c r="HS332" s="219"/>
      <c r="HT332" s="219"/>
      <c r="HU332" s="219"/>
      <c r="HV332" s="219"/>
      <c r="HW332" s="219"/>
      <c r="HX332" s="219"/>
      <c r="HY332" s="219"/>
      <c r="HZ332" s="219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  <c r="IR332" s="4"/>
      <c r="IS332" s="4"/>
      <c r="IT332" s="4"/>
      <c r="IU332" s="4"/>
      <c r="IV332" s="4"/>
      <c r="IW332" s="4"/>
      <c r="IX332" s="4"/>
      <c r="IY332" s="4"/>
      <c r="IZ332" s="4"/>
      <c r="JA332" s="4"/>
      <c r="JB332" s="4"/>
      <c r="JC332" s="4"/>
      <c r="JD332" s="4"/>
      <c r="JE332" s="4"/>
    </row>
    <row r="333" spans="1:265" s="78" customFormat="1">
      <c r="A333" s="76"/>
      <c r="B333" s="76"/>
      <c r="C333" s="76"/>
      <c r="D333" s="76"/>
      <c r="E333" s="76"/>
      <c r="F333" s="76"/>
      <c r="H333" s="79"/>
      <c r="I333" s="66"/>
      <c r="J333" s="80"/>
      <c r="K333" s="82"/>
      <c r="L333" s="82"/>
      <c r="M333" s="66"/>
      <c r="N333" s="82"/>
      <c r="O333" s="82"/>
      <c r="P333" s="104"/>
      <c r="Q333" s="104"/>
      <c r="R333" s="104"/>
      <c r="S333" s="82"/>
      <c r="T333" s="82"/>
      <c r="U333" s="82"/>
      <c r="V333" s="66"/>
      <c r="W333" s="82"/>
      <c r="X333" s="82"/>
      <c r="Y333" s="183"/>
      <c r="Z333" s="82"/>
      <c r="AA333" s="181"/>
      <c r="AB333" s="82"/>
      <c r="AC333" s="82"/>
      <c r="AD333" s="82"/>
      <c r="AE333" s="82"/>
      <c r="AF333" s="82"/>
      <c r="AG333" s="83"/>
      <c r="AH333" s="83"/>
      <c r="AI333" s="219"/>
      <c r="AJ333" s="219"/>
      <c r="AK333" s="219"/>
      <c r="AL333" s="66"/>
      <c r="AM333" s="219"/>
      <c r="AN333" s="219"/>
      <c r="AO333" s="219"/>
      <c r="AP333" s="219"/>
      <c r="AQ333" s="219"/>
      <c r="AR333" s="219"/>
      <c r="AS333" s="219"/>
      <c r="AT333" s="219"/>
      <c r="AU333" s="219"/>
      <c r="AV333" s="219"/>
      <c r="AW333" s="219"/>
      <c r="AX333" s="219"/>
      <c r="AY333" s="219"/>
      <c r="AZ333" s="219"/>
      <c r="BA333" s="219"/>
      <c r="BB333" s="219"/>
      <c r="BC333" s="219"/>
      <c r="BD333" s="219"/>
      <c r="BE333" s="219"/>
      <c r="BF333" s="219"/>
      <c r="BG333" s="219"/>
      <c r="BH333" s="219"/>
      <c r="BI333" s="219"/>
      <c r="BJ333" s="219"/>
      <c r="BK333" s="219"/>
      <c r="BL333" s="219"/>
      <c r="BM333" s="219"/>
      <c r="BN333" s="219"/>
      <c r="BO333" s="219"/>
      <c r="BP333" s="219"/>
      <c r="BQ333" s="219"/>
      <c r="BR333" s="219"/>
      <c r="BS333" s="219"/>
      <c r="BT333" s="219"/>
      <c r="BU333" s="219"/>
      <c r="BV333" s="219"/>
      <c r="BW333" s="219"/>
      <c r="BX333" s="219"/>
      <c r="BY333" s="219"/>
      <c r="BZ333" s="219"/>
      <c r="CA333" s="219"/>
      <c r="CB333" s="219"/>
      <c r="CC333" s="219"/>
      <c r="CD333" s="219"/>
      <c r="CE333" s="219"/>
      <c r="CF333" s="219"/>
      <c r="CG333" s="219"/>
      <c r="CH333" s="219"/>
      <c r="CI333" s="219"/>
      <c r="CJ333" s="219"/>
      <c r="CK333" s="219"/>
      <c r="CL333" s="219"/>
      <c r="CM333" s="219"/>
      <c r="CN333" s="219"/>
      <c r="CO333" s="219"/>
      <c r="CP333" s="219"/>
      <c r="CQ333" s="219"/>
      <c r="CR333" s="219"/>
      <c r="CS333" s="219"/>
      <c r="CT333" s="219"/>
      <c r="CU333" s="219"/>
      <c r="CV333" s="219"/>
      <c r="CW333" s="219"/>
      <c r="CX333" s="219"/>
      <c r="CY333" s="219"/>
      <c r="CZ333" s="219"/>
      <c r="DA333" s="219"/>
      <c r="DB333" s="219"/>
      <c r="DC333" s="219"/>
      <c r="DD333" s="219"/>
      <c r="DE333" s="219"/>
      <c r="DF333" s="219"/>
      <c r="DG333" s="219"/>
      <c r="DH333" s="219"/>
      <c r="DI333" s="219"/>
      <c r="DJ333" s="219"/>
      <c r="DK333" s="219"/>
      <c r="DL333" s="219"/>
      <c r="DM333" s="219"/>
      <c r="DN333" s="219"/>
      <c r="DO333" s="219"/>
      <c r="DP333" s="219"/>
      <c r="DQ333" s="219"/>
      <c r="DR333" s="219"/>
      <c r="DS333" s="219"/>
      <c r="DT333" s="219"/>
      <c r="DU333" s="219"/>
      <c r="DV333" s="219"/>
      <c r="DW333" s="219"/>
      <c r="DX333" s="219"/>
      <c r="DY333" s="219"/>
      <c r="DZ333" s="219"/>
      <c r="EA333" s="219"/>
      <c r="EB333" s="219"/>
      <c r="EC333" s="219"/>
      <c r="ED333" s="219"/>
      <c r="EE333" s="219"/>
      <c r="EF333" s="219"/>
      <c r="EG333" s="219"/>
      <c r="EH333" s="219"/>
      <c r="EI333" s="219"/>
      <c r="EJ333" s="219"/>
      <c r="EK333" s="219"/>
      <c r="EL333" s="219"/>
      <c r="EM333" s="219"/>
      <c r="EN333" s="219"/>
      <c r="EO333" s="219"/>
      <c r="EP333" s="219"/>
      <c r="EQ333" s="219"/>
      <c r="ER333" s="219"/>
      <c r="ES333" s="219"/>
      <c r="ET333" s="219"/>
      <c r="EU333" s="219"/>
      <c r="EV333" s="219"/>
      <c r="EW333" s="219"/>
      <c r="EX333" s="219"/>
      <c r="EY333" s="219"/>
      <c r="EZ333" s="219"/>
      <c r="FA333" s="219"/>
      <c r="FB333" s="219"/>
      <c r="FC333" s="219"/>
      <c r="FD333" s="219"/>
      <c r="FE333" s="219"/>
      <c r="FF333" s="219"/>
      <c r="FG333" s="219"/>
      <c r="FH333" s="219"/>
      <c r="FI333" s="219"/>
      <c r="FJ333" s="219"/>
      <c r="FK333" s="219"/>
      <c r="FL333" s="219"/>
      <c r="FM333" s="219"/>
      <c r="FN333" s="219"/>
      <c r="FO333" s="219"/>
      <c r="FP333" s="219"/>
      <c r="FQ333" s="219"/>
      <c r="FR333" s="219"/>
      <c r="FS333" s="219"/>
      <c r="FT333" s="219"/>
      <c r="FU333" s="219"/>
      <c r="FV333" s="219"/>
      <c r="FW333" s="219"/>
      <c r="FX333" s="219"/>
      <c r="FY333" s="219"/>
      <c r="FZ333" s="219"/>
      <c r="GA333" s="219"/>
      <c r="GB333" s="219"/>
      <c r="GC333" s="219"/>
      <c r="GD333" s="219"/>
      <c r="GE333" s="219"/>
      <c r="GF333" s="219"/>
      <c r="GG333" s="219"/>
      <c r="GH333" s="219"/>
      <c r="GI333" s="219"/>
      <c r="GJ333" s="219"/>
      <c r="GK333" s="219"/>
      <c r="GL333" s="219"/>
      <c r="GM333" s="219"/>
      <c r="GN333" s="219"/>
      <c r="GO333" s="219"/>
      <c r="GP333" s="219"/>
      <c r="GQ333" s="219"/>
      <c r="GR333" s="219"/>
      <c r="GS333" s="219"/>
      <c r="GT333" s="219"/>
      <c r="GU333" s="219"/>
      <c r="GV333" s="219"/>
      <c r="GW333" s="219"/>
      <c r="GX333" s="219"/>
      <c r="GY333" s="219"/>
      <c r="GZ333" s="219"/>
      <c r="HA333" s="219"/>
      <c r="HB333" s="219"/>
      <c r="HC333" s="219"/>
      <c r="HD333" s="219"/>
      <c r="HE333" s="219"/>
      <c r="HF333" s="219"/>
      <c r="HG333" s="219"/>
      <c r="HH333" s="219"/>
      <c r="HI333" s="219"/>
      <c r="HJ333" s="219"/>
      <c r="HK333" s="219"/>
      <c r="HL333" s="219"/>
      <c r="HM333" s="219"/>
      <c r="HN333" s="219"/>
      <c r="HO333" s="219"/>
      <c r="HP333" s="219"/>
      <c r="HQ333" s="219"/>
      <c r="HR333" s="219"/>
      <c r="HS333" s="219"/>
      <c r="HT333" s="219"/>
      <c r="HU333" s="219"/>
      <c r="HV333" s="219"/>
      <c r="HW333" s="219"/>
      <c r="HX333" s="219"/>
      <c r="HY333" s="219"/>
      <c r="HZ333" s="219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  <c r="IR333" s="4"/>
      <c r="IS333" s="4"/>
      <c r="IT333" s="4"/>
      <c r="IU333" s="4"/>
      <c r="IV333" s="4"/>
      <c r="IW333" s="4"/>
      <c r="IX333" s="4"/>
      <c r="IY333" s="4"/>
      <c r="IZ333" s="4"/>
      <c r="JA333" s="4"/>
      <c r="JB333" s="4"/>
      <c r="JC333" s="4"/>
      <c r="JD333" s="4"/>
      <c r="JE333" s="4"/>
    </row>
    <row r="334" spans="1:265" s="78" customFormat="1">
      <c r="A334" s="76"/>
      <c r="B334" s="76"/>
      <c r="C334" s="76"/>
      <c r="D334" s="76"/>
      <c r="E334" s="76"/>
      <c r="F334" s="76"/>
      <c r="H334" s="79"/>
      <c r="I334" s="66"/>
      <c r="J334" s="80"/>
      <c r="K334" s="82"/>
      <c r="L334" s="82"/>
      <c r="M334" s="66"/>
      <c r="N334" s="82"/>
      <c r="O334" s="82"/>
      <c r="P334" s="104"/>
      <c r="Q334" s="104"/>
      <c r="R334" s="104"/>
      <c r="S334" s="82"/>
      <c r="T334" s="82"/>
      <c r="U334" s="82"/>
      <c r="V334" s="66"/>
      <c r="W334" s="82"/>
      <c r="X334" s="82"/>
      <c r="Y334" s="183"/>
      <c r="Z334" s="82"/>
      <c r="AA334" s="181"/>
      <c r="AB334" s="82"/>
      <c r="AC334" s="82"/>
      <c r="AD334" s="82"/>
      <c r="AE334" s="82"/>
      <c r="AF334" s="82"/>
      <c r="AG334" s="83"/>
      <c r="AH334" s="83"/>
      <c r="AI334" s="219"/>
      <c r="AJ334" s="219"/>
      <c r="AK334" s="219"/>
      <c r="AL334" s="66"/>
      <c r="AM334" s="219"/>
      <c r="AN334" s="219"/>
      <c r="AO334" s="219"/>
      <c r="AP334" s="219"/>
      <c r="AQ334" s="219"/>
      <c r="AR334" s="219"/>
      <c r="AS334" s="219"/>
      <c r="AT334" s="219"/>
      <c r="AU334" s="219"/>
      <c r="AV334" s="219"/>
      <c r="AW334" s="219"/>
      <c r="AX334" s="219"/>
      <c r="AY334" s="219"/>
      <c r="AZ334" s="219"/>
      <c r="BA334" s="219"/>
      <c r="BB334" s="219"/>
      <c r="BC334" s="219"/>
      <c r="BD334" s="219"/>
      <c r="BE334" s="219"/>
      <c r="BF334" s="219"/>
      <c r="BG334" s="219"/>
      <c r="BH334" s="219"/>
      <c r="BI334" s="219"/>
      <c r="BJ334" s="219"/>
      <c r="BK334" s="219"/>
      <c r="BL334" s="219"/>
      <c r="BM334" s="219"/>
      <c r="BN334" s="219"/>
      <c r="BO334" s="219"/>
      <c r="BP334" s="219"/>
      <c r="BQ334" s="219"/>
      <c r="BR334" s="219"/>
      <c r="BS334" s="219"/>
      <c r="BT334" s="219"/>
      <c r="BU334" s="219"/>
      <c r="BV334" s="219"/>
      <c r="BW334" s="219"/>
      <c r="BX334" s="219"/>
      <c r="BY334" s="219"/>
      <c r="BZ334" s="219"/>
      <c r="CA334" s="219"/>
      <c r="CB334" s="219"/>
      <c r="CC334" s="219"/>
      <c r="CD334" s="219"/>
      <c r="CE334" s="219"/>
      <c r="CF334" s="219"/>
      <c r="CG334" s="219"/>
      <c r="CH334" s="219"/>
      <c r="CI334" s="219"/>
      <c r="CJ334" s="219"/>
      <c r="CK334" s="219"/>
      <c r="CL334" s="219"/>
      <c r="CM334" s="219"/>
      <c r="CN334" s="219"/>
      <c r="CO334" s="219"/>
      <c r="CP334" s="219"/>
      <c r="CQ334" s="219"/>
      <c r="CR334" s="219"/>
      <c r="CS334" s="219"/>
      <c r="CT334" s="219"/>
      <c r="CU334" s="219"/>
      <c r="CV334" s="219"/>
      <c r="CW334" s="219"/>
      <c r="CX334" s="219"/>
      <c r="CY334" s="219"/>
      <c r="CZ334" s="219"/>
      <c r="DA334" s="219"/>
      <c r="DB334" s="219"/>
      <c r="DC334" s="219"/>
      <c r="DD334" s="219"/>
      <c r="DE334" s="219"/>
      <c r="DF334" s="219"/>
      <c r="DG334" s="219"/>
      <c r="DH334" s="219"/>
      <c r="DI334" s="219"/>
      <c r="DJ334" s="219"/>
      <c r="DK334" s="219"/>
      <c r="DL334" s="219"/>
      <c r="DM334" s="219"/>
      <c r="DN334" s="219"/>
      <c r="DO334" s="219"/>
      <c r="DP334" s="219"/>
      <c r="DQ334" s="219"/>
      <c r="DR334" s="219"/>
      <c r="DS334" s="219"/>
      <c r="DT334" s="219"/>
      <c r="DU334" s="219"/>
      <c r="DV334" s="219"/>
      <c r="DW334" s="219"/>
      <c r="DX334" s="219"/>
      <c r="DY334" s="219"/>
      <c r="DZ334" s="219"/>
      <c r="EA334" s="219"/>
      <c r="EB334" s="219"/>
      <c r="EC334" s="219"/>
      <c r="ED334" s="219"/>
      <c r="EE334" s="219"/>
      <c r="EF334" s="219"/>
      <c r="EG334" s="219"/>
      <c r="EH334" s="219"/>
      <c r="EI334" s="219"/>
      <c r="EJ334" s="219"/>
      <c r="EK334" s="219"/>
      <c r="EL334" s="219"/>
      <c r="EM334" s="219"/>
      <c r="EN334" s="219"/>
      <c r="EO334" s="219"/>
      <c r="EP334" s="219"/>
      <c r="EQ334" s="219"/>
      <c r="ER334" s="219"/>
      <c r="ES334" s="219"/>
      <c r="ET334" s="219"/>
      <c r="EU334" s="219"/>
      <c r="EV334" s="219"/>
      <c r="EW334" s="219"/>
      <c r="EX334" s="219"/>
      <c r="EY334" s="219"/>
      <c r="EZ334" s="219"/>
      <c r="FA334" s="219"/>
      <c r="FB334" s="219"/>
      <c r="FC334" s="219"/>
      <c r="FD334" s="219"/>
      <c r="FE334" s="219"/>
      <c r="FF334" s="219"/>
      <c r="FG334" s="219"/>
      <c r="FH334" s="219"/>
      <c r="FI334" s="219"/>
      <c r="FJ334" s="219"/>
      <c r="FK334" s="219"/>
      <c r="FL334" s="219"/>
      <c r="FM334" s="219"/>
      <c r="FN334" s="219"/>
      <c r="FO334" s="219"/>
      <c r="FP334" s="219"/>
      <c r="FQ334" s="219"/>
      <c r="FR334" s="219"/>
      <c r="FS334" s="219"/>
      <c r="FT334" s="219"/>
      <c r="FU334" s="219"/>
      <c r="FV334" s="219"/>
      <c r="FW334" s="219"/>
      <c r="FX334" s="219"/>
      <c r="FY334" s="219"/>
      <c r="FZ334" s="219"/>
      <c r="GA334" s="219"/>
      <c r="GB334" s="219"/>
      <c r="GC334" s="219"/>
      <c r="GD334" s="219"/>
      <c r="GE334" s="219"/>
      <c r="GF334" s="219"/>
      <c r="GG334" s="219"/>
      <c r="GH334" s="219"/>
      <c r="GI334" s="219"/>
      <c r="GJ334" s="219"/>
      <c r="GK334" s="219"/>
      <c r="GL334" s="219"/>
      <c r="GM334" s="219"/>
      <c r="GN334" s="219"/>
      <c r="GO334" s="219"/>
      <c r="GP334" s="219"/>
      <c r="GQ334" s="219"/>
      <c r="GR334" s="219"/>
      <c r="GS334" s="219"/>
      <c r="GT334" s="219"/>
      <c r="GU334" s="219"/>
      <c r="GV334" s="219"/>
      <c r="GW334" s="219"/>
      <c r="GX334" s="219"/>
      <c r="GY334" s="219"/>
      <c r="GZ334" s="219"/>
      <c r="HA334" s="219"/>
      <c r="HB334" s="219"/>
      <c r="HC334" s="219"/>
      <c r="HD334" s="219"/>
      <c r="HE334" s="219"/>
      <c r="HF334" s="219"/>
      <c r="HG334" s="219"/>
      <c r="HH334" s="219"/>
      <c r="HI334" s="219"/>
      <c r="HJ334" s="219"/>
      <c r="HK334" s="219"/>
      <c r="HL334" s="219"/>
      <c r="HM334" s="219"/>
      <c r="HN334" s="219"/>
      <c r="HO334" s="219"/>
      <c r="HP334" s="219"/>
      <c r="HQ334" s="219"/>
      <c r="HR334" s="219"/>
      <c r="HS334" s="219"/>
      <c r="HT334" s="219"/>
      <c r="HU334" s="219"/>
      <c r="HV334" s="219"/>
      <c r="HW334" s="219"/>
      <c r="HX334" s="219"/>
      <c r="HY334" s="219"/>
      <c r="HZ334" s="219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  <c r="IR334" s="4"/>
      <c r="IS334" s="4"/>
      <c r="IT334" s="4"/>
      <c r="IU334" s="4"/>
      <c r="IV334" s="4"/>
      <c r="IW334" s="4"/>
      <c r="IX334" s="4"/>
      <c r="IY334" s="4"/>
      <c r="IZ334" s="4"/>
      <c r="JA334" s="4"/>
      <c r="JB334" s="4"/>
      <c r="JC334" s="4"/>
      <c r="JD334" s="4"/>
      <c r="JE334" s="4"/>
    </row>
    <row r="335" spans="1:265" s="78" customFormat="1">
      <c r="A335" s="76"/>
      <c r="B335" s="76"/>
      <c r="C335" s="76"/>
      <c r="D335" s="76"/>
      <c r="E335" s="76"/>
      <c r="F335" s="76"/>
      <c r="H335" s="79"/>
      <c r="I335" s="66"/>
      <c r="J335" s="80"/>
      <c r="K335" s="82"/>
      <c r="L335" s="82"/>
      <c r="M335" s="66"/>
      <c r="N335" s="82"/>
      <c r="O335" s="82"/>
      <c r="P335" s="104"/>
      <c r="Q335" s="104"/>
      <c r="R335" s="104"/>
      <c r="S335" s="82"/>
      <c r="T335" s="82"/>
      <c r="U335" s="82"/>
      <c r="V335" s="66"/>
      <c r="W335" s="82"/>
      <c r="X335" s="82"/>
      <c r="Y335" s="183"/>
      <c r="Z335" s="82"/>
      <c r="AA335" s="181"/>
      <c r="AB335" s="82"/>
      <c r="AC335" s="82"/>
      <c r="AD335" s="82"/>
      <c r="AE335" s="82"/>
      <c r="AF335" s="82"/>
      <c r="AG335" s="83"/>
      <c r="AH335" s="83"/>
      <c r="AI335" s="219"/>
      <c r="AJ335" s="219"/>
      <c r="AK335" s="219"/>
      <c r="AL335" s="66"/>
      <c r="AM335" s="219"/>
      <c r="AN335" s="219"/>
      <c r="AO335" s="219"/>
      <c r="AP335" s="219"/>
      <c r="AQ335" s="219"/>
      <c r="AR335" s="219"/>
      <c r="AS335" s="219"/>
      <c r="AT335" s="219"/>
      <c r="AU335" s="219"/>
      <c r="AV335" s="219"/>
      <c r="AW335" s="219"/>
      <c r="AX335" s="219"/>
      <c r="AY335" s="219"/>
      <c r="AZ335" s="219"/>
      <c r="BA335" s="219"/>
      <c r="BB335" s="219"/>
      <c r="BC335" s="219"/>
      <c r="BD335" s="219"/>
      <c r="BE335" s="219"/>
      <c r="BF335" s="219"/>
      <c r="BG335" s="219"/>
      <c r="BH335" s="219"/>
      <c r="BI335" s="219"/>
      <c r="BJ335" s="219"/>
      <c r="BK335" s="219"/>
      <c r="BL335" s="219"/>
      <c r="BM335" s="219"/>
      <c r="BN335" s="219"/>
      <c r="BO335" s="219"/>
      <c r="BP335" s="219"/>
      <c r="BQ335" s="219"/>
      <c r="BR335" s="219"/>
      <c r="BS335" s="219"/>
      <c r="BT335" s="219"/>
      <c r="BU335" s="219"/>
      <c r="BV335" s="219"/>
      <c r="BW335" s="219"/>
      <c r="BX335" s="219"/>
      <c r="BY335" s="219"/>
      <c r="BZ335" s="219"/>
      <c r="CA335" s="219"/>
      <c r="CB335" s="219"/>
      <c r="CC335" s="219"/>
      <c r="CD335" s="219"/>
      <c r="CE335" s="219"/>
      <c r="CF335" s="219"/>
      <c r="CG335" s="219"/>
      <c r="CH335" s="219"/>
      <c r="CI335" s="219"/>
      <c r="CJ335" s="219"/>
      <c r="CK335" s="219"/>
      <c r="CL335" s="219"/>
      <c r="CM335" s="219"/>
      <c r="CN335" s="219"/>
      <c r="CO335" s="219"/>
      <c r="CP335" s="219"/>
      <c r="CQ335" s="219"/>
      <c r="CR335" s="219"/>
      <c r="CS335" s="219"/>
      <c r="CT335" s="219"/>
      <c r="CU335" s="219"/>
      <c r="CV335" s="219"/>
      <c r="CW335" s="219"/>
      <c r="CX335" s="219"/>
      <c r="CY335" s="219"/>
      <c r="CZ335" s="219"/>
      <c r="DA335" s="219"/>
      <c r="DB335" s="219"/>
      <c r="DC335" s="219"/>
      <c r="DD335" s="219"/>
      <c r="DE335" s="219"/>
      <c r="DF335" s="219"/>
      <c r="DG335" s="219"/>
      <c r="DH335" s="219"/>
      <c r="DI335" s="219"/>
      <c r="DJ335" s="219"/>
      <c r="DK335" s="219"/>
      <c r="DL335" s="219"/>
      <c r="DM335" s="219"/>
      <c r="DN335" s="219"/>
      <c r="DO335" s="219"/>
      <c r="DP335" s="219"/>
      <c r="DQ335" s="219"/>
      <c r="DR335" s="219"/>
      <c r="DS335" s="219"/>
      <c r="DT335" s="219"/>
      <c r="DU335" s="219"/>
      <c r="DV335" s="219"/>
      <c r="DW335" s="219"/>
      <c r="DX335" s="219"/>
      <c r="DY335" s="219"/>
      <c r="DZ335" s="219"/>
      <c r="EA335" s="219"/>
      <c r="EB335" s="219"/>
      <c r="EC335" s="219"/>
      <c r="ED335" s="219"/>
      <c r="EE335" s="219"/>
      <c r="EF335" s="219"/>
      <c r="EG335" s="219"/>
      <c r="EH335" s="219"/>
      <c r="EI335" s="219"/>
      <c r="EJ335" s="219"/>
      <c r="EK335" s="219"/>
      <c r="EL335" s="219"/>
      <c r="EM335" s="219"/>
      <c r="EN335" s="219"/>
      <c r="EO335" s="219"/>
      <c r="EP335" s="219"/>
      <c r="EQ335" s="219"/>
      <c r="ER335" s="219"/>
      <c r="ES335" s="219"/>
      <c r="ET335" s="219"/>
      <c r="EU335" s="219"/>
      <c r="EV335" s="219"/>
      <c r="EW335" s="219"/>
      <c r="EX335" s="219"/>
      <c r="EY335" s="219"/>
      <c r="EZ335" s="219"/>
      <c r="FA335" s="219"/>
      <c r="FB335" s="219"/>
      <c r="FC335" s="219"/>
      <c r="FD335" s="219"/>
      <c r="FE335" s="219"/>
      <c r="FF335" s="219"/>
      <c r="FG335" s="219"/>
      <c r="FH335" s="219"/>
      <c r="FI335" s="219"/>
      <c r="FJ335" s="219"/>
      <c r="FK335" s="219"/>
      <c r="FL335" s="219"/>
      <c r="FM335" s="219"/>
      <c r="FN335" s="219"/>
      <c r="FO335" s="219"/>
      <c r="FP335" s="219"/>
      <c r="FQ335" s="219"/>
      <c r="FR335" s="219"/>
      <c r="FS335" s="219"/>
      <c r="FT335" s="219"/>
      <c r="FU335" s="219"/>
      <c r="FV335" s="219"/>
      <c r="FW335" s="219"/>
      <c r="FX335" s="219"/>
      <c r="FY335" s="219"/>
      <c r="FZ335" s="219"/>
      <c r="GA335" s="219"/>
      <c r="GB335" s="219"/>
      <c r="GC335" s="219"/>
      <c r="GD335" s="219"/>
      <c r="GE335" s="219"/>
      <c r="GF335" s="219"/>
      <c r="GG335" s="219"/>
      <c r="GH335" s="219"/>
      <c r="GI335" s="219"/>
      <c r="GJ335" s="219"/>
      <c r="GK335" s="219"/>
      <c r="GL335" s="219"/>
      <c r="GM335" s="219"/>
      <c r="GN335" s="219"/>
      <c r="GO335" s="219"/>
      <c r="GP335" s="219"/>
      <c r="GQ335" s="219"/>
      <c r="GR335" s="219"/>
      <c r="GS335" s="219"/>
      <c r="GT335" s="219"/>
      <c r="GU335" s="219"/>
      <c r="GV335" s="219"/>
      <c r="GW335" s="219"/>
      <c r="GX335" s="219"/>
      <c r="GY335" s="219"/>
      <c r="GZ335" s="219"/>
      <c r="HA335" s="219"/>
      <c r="HB335" s="219"/>
      <c r="HC335" s="219"/>
      <c r="HD335" s="219"/>
      <c r="HE335" s="219"/>
      <c r="HF335" s="219"/>
      <c r="HG335" s="219"/>
      <c r="HH335" s="219"/>
      <c r="HI335" s="219"/>
      <c r="HJ335" s="219"/>
      <c r="HK335" s="219"/>
      <c r="HL335" s="219"/>
      <c r="HM335" s="219"/>
      <c r="HN335" s="219"/>
      <c r="HO335" s="219"/>
      <c r="HP335" s="219"/>
      <c r="HQ335" s="219"/>
      <c r="HR335" s="219"/>
      <c r="HS335" s="219"/>
      <c r="HT335" s="219"/>
      <c r="HU335" s="219"/>
      <c r="HV335" s="219"/>
      <c r="HW335" s="219"/>
      <c r="HX335" s="219"/>
      <c r="HY335" s="219"/>
      <c r="HZ335" s="219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  <c r="IR335" s="4"/>
      <c r="IS335" s="4"/>
      <c r="IT335" s="4"/>
      <c r="IU335" s="4"/>
      <c r="IV335" s="4"/>
      <c r="IW335" s="4"/>
      <c r="IX335" s="4"/>
      <c r="IY335" s="4"/>
      <c r="IZ335" s="4"/>
      <c r="JA335" s="4"/>
      <c r="JB335" s="4"/>
      <c r="JC335" s="4"/>
      <c r="JD335" s="4"/>
      <c r="JE335" s="4"/>
    </row>
    <row r="336" spans="1:265" s="78" customFormat="1">
      <c r="A336" s="76"/>
      <c r="B336" s="76"/>
      <c r="C336" s="76"/>
      <c r="D336" s="76"/>
      <c r="E336" s="76"/>
      <c r="F336" s="76"/>
      <c r="H336" s="79"/>
      <c r="I336" s="66"/>
      <c r="J336" s="80"/>
      <c r="K336" s="82"/>
      <c r="L336" s="82"/>
      <c r="M336" s="66"/>
      <c r="N336" s="82"/>
      <c r="O336" s="82"/>
      <c r="P336" s="104"/>
      <c r="Q336" s="104"/>
      <c r="R336" s="104"/>
      <c r="S336" s="82"/>
      <c r="T336" s="82"/>
      <c r="U336" s="82"/>
      <c r="V336" s="66"/>
      <c r="W336" s="82"/>
      <c r="X336" s="82"/>
      <c r="Y336" s="183"/>
      <c r="Z336" s="82"/>
      <c r="AA336" s="181"/>
      <c r="AB336" s="82"/>
      <c r="AC336" s="82"/>
      <c r="AD336" s="82"/>
      <c r="AE336" s="82"/>
      <c r="AF336" s="82"/>
      <c r="AG336" s="83"/>
      <c r="AH336" s="83"/>
      <c r="AI336" s="219"/>
      <c r="AJ336" s="219"/>
      <c r="AK336" s="219"/>
      <c r="AL336" s="66"/>
      <c r="AM336" s="219"/>
      <c r="AN336" s="219"/>
      <c r="AO336" s="219"/>
      <c r="AP336" s="219"/>
      <c r="AQ336" s="219"/>
      <c r="AR336" s="219"/>
      <c r="AS336" s="219"/>
      <c r="AT336" s="219"/>
      <c r="AU336" s="219"/>
      <c r="AV336" s="219"/>
      <c r="AW336" s="219"/>
      <c r="AX336" s="219"/>
      <c r="AY336" s="219"/>
      <c r="AZ336" s="219"/>
      <c r="BA336" s="219"/>
      <c r="BB336" s="219"/>
      <c r="BC336" s="219"/>
      <c r="BD336" s="219"/>
      <c r="BE336" s="219"/>
      <c r="BF336" s="219"/>
      <c r="BG336" s="219"/>
      <c r="BH336" s="219"/>
      <c r="BI336" s="219"/>
      <c r="BJ336" s="219"/>
      <c r="BK336" s="219"/>
      <c r="BL336" s="219"/>
      <c r="BM336" s="219"/>
      <c r="BN336" s="219"/>
      <c r="BO336" s="219"/>
      <c r="BP336" s="219"/>
      <c r="BQ336" s="219"/>
      <c r="BR336" s="219"/>
      <c r="BS336" s="219"/>
      <c r="BT336" s="219"/>
      <c r="BU336" s="219"/>
      <c r="BV336" s="219"/>
      <c r="BW336" s="219"/>
      <c r="BX336" s="219"/>
      <c r="BY336" s="219"/>
      <c r="BZ336" s="219"/>
      <c r="CA336" s="219"/>
      <c r="CB336" s="219"/>
      <c r="CC336" s="219"/>
      <c r="CD336" s="219"/>
      <c r="CE336" s="219"/>
      <c r="CF336" s="219"/>
      <c r="CG336" s="219"/>
      <c r="CH336" s="219"/>
      <c r="CI336" s="219"/>
      <c r="CJ336" s="219"/>
      <c r="CK336" s="219"/>
      <c r="CL336" s="219"/>
      <c r="CM336" s="219"/>
      <c r="CN336" s="219"/>
      <c r="CO336" s="219"/>
      <c r="CP336" s="219"/>
      <c r="CQ336" s="219"/>
      <c r="CR336" s="219"/>
      <c r="CS336" s="219"/>
      <c r="CT336" s="219"/>
      <c r="CU336" s="219"/>
      <c r="CV336" s="219"/>
      <c r="CW336" s="219"/>
      <c r="CX336" s="219"/>
      <c r="CY336" s="219"/>
      <c r="CZ336" s="219"/>
      <c r="DA336" s="219"/>
      <c r="DB336" s="219"/>
      <c r="DC336" s="219"/>
      <c r="DD336" s="219"/>
      <c r="DE336" s="219"/>
      <c r="DF336" s="219"/>
      <c r="DG336" s="219"/>
      <c r="DH336" s="219"/>
      <c r="DI336" s="219"/>
      <c r="DJ336" s="219"/>
      <c r="DK336" s="219"/>
      <c r="DL336" s="219"/>
      <c r="DM336" s="219"/>
      <c r="DN336" s="219"/>
      <c r="DO336" s="219"/>
      <c r="DP336" s="219"/>
      <c r="DQ336" s="219"/>
      <c r="DR336" s="219"/>
      <c r="DS336" s="219"/>
      <c r="DT336" s="219"/>
      <c r="DU336" s="219"/>
      <c r="DV336" s="219"/>
      <c r="DW336" s="219"/>
      <c r="DX336" s="219"/>
      <c r="DY336" s="219"/>
      <c r="DZ336" s="219"/>
      <c r="EA336" s="219"/>
      <c r="EB336" s="219"/>
      <c r="EC336" s="219"/>
      <c r="ED336" s="219"/>
      <c r="EE336" s="219"/>
      <c r="EF336" s="219"/>
      <c r="EG336" s="219"/>
      <c r="EH336" s="219"/>
      <c r="EI336" s="219"/>
      <c r="EJ336" s="219"/>
      <c r="EK336" s="219"/>
      <c r="EL336" s="219"/>
      <c r="EM336" s="219"/>
      <c r="EN336" s="219"/>
      <c r="EO336" s="219"/>
      <c r="EP336" s="219"/>
      <c r="EQ336" s="219"/>
      <c r="ER336" s="219"/>
      <c r="ES336" s="219"/>
      <c r="ET336" s="219"/>
      <c r="EU336" s="219"/>
      <c r="EV336" s="219"/>
      <c r="EW336" s="219"/>
      <c r="EX336" s="219"/>
      <c r="EY336" s="219"/>
      <c r="EZ336" s="219"/>
      <c r="FA336" s="219"/>
      <c r="FB336" s="219"/>
      <c r="FC336" s="219"/>
      <c r="FD336" s="219"/>
      <c r="FE336" s="219"/>
      <c r="FF336" s="219"/>
      <c r="FG336" s="219"/>
      <c r="FH336" s="219"/>
      <c r="FI336" s="219"/>
      <c r="FJ336" s="219"/>
      <c r="FK336" s="219"/>
      <c r="FL336" s="219"/>
      <c r="FM336" s="219"/>
      <c r="FN336" s="219"/>
      <c r="FO336" s="219"/>
      <c r="FP336" s="219"/>
      <c r="FQ336" s="219"/>
      <c r="FR336" s="219"/>
      <c r="FS336" s="219"/>
      <c r="FT336" s="219"/>
      <c r="FU336" s="219"/>
      <c r="FV336" s="219"/>
      <c r="FW336" s="219"/>
      <c r="FX336" s="219"/>
      <c r="FY336" s="219"/>
      <c r="FZ336" s="219"/>
      <c r="GA336" s="219"/>
      <c r="GB336" s="219"/>
      <c r="GC336" s="219"/>
      <c r="GD336" s="219"/>
      <c r="GE336" s="219"/>
      <c r="GF336" s="219"/>
      <c r="GG336" s="219"/>
      <c r="GH336" s="219"/>
      <c r="GI336" s="219"/>
      <c r="GJ336" s="219"/>
      <c r="GK336" s="219"/>
      <c r="GL336" s="219"/>
      <c r="GM336" s="219"/>
      <c r="GN336" s="219"/>
      <c r="GO336" s="219"/>
      <c r="GP336" s="219"/>
      <c r="GQ336" s="219"/>
      <c r="GR336" s="219"/>
      <c r="GS336" s="219"/>
      <c r="GT336" s="219"/>
      <c r="GU336" s="219"/>
      <c r="GV336" s="219"/>
      <c r="GW336" s="219"/>
      <c r="GX336" s="219"/>
      <c r="GY336" s="219"/>
      <c r="GZ336" s="219"/>
      <c r="HA336" s="219"/>
      <c r="HB336" s="219"/>
      <c r="HC336" s="219"/>
      <c r="HD336" s="219"/>
      <c r="HE336" s="219"/>
      <c r="HF336" s="219"/>
      <c r="HG336" s="219"/>
      <c r="HH336" s="219"/>
      <c r="HI336" s="219"/>
      <c r="HJ336" s="219"/>
      <c r="HK336" s="219"/>
      <c r="HL336" s="219"/>
      <c r="HM336" s="219"/>
      <c r="HN336" s="219"/>
      <c r="HO336" s="219"/>
      <c r="HP336" s="219"/>
      <c r="HQ336" s="219"/>
      <c r="HR336" s="219"/>
      <c r="HS336" s="219"/>
      <c r="HT336" s="219"/>
      <c r="HU336" s="219"/>
      <c r="HV336" s="219"/>
      <c r="HW336" s="219"/>
      <c r="HX336" s="219"/>
      <c r="HY336" s="219"/>
      <c r="HZ336" s="219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  <c r="IU336" s="4"/>
      <c r="IV336" s="4"/>
      <c r="IW336" s="4"/>
      <c r="IX336" s="4"/>
      <c r="IY336" s="4"/>
      <c r="IZ336" s="4"/>
      <c r="JA336" s="4"/>
      <c r="JB336" s="4"/>
      <c r="JC336" s="4"/>
      <c r="JD336" s="4"/>
      <c r="JE336" s="4"/>
    </row>
    <row r="337" spans="1:265" s="78" customFormat="1">
      <c r="A337" s="76"/>
      <c r="B337" s="76"/>
      <c r="C337" s="76"/>
      <c r="D337" s="76"/>
      <c r="E337" s="76"/>
      <c r="F337" s="76"/>
      <c r="H337" s="79"/>
      <c r="I337" s="66"/>
      <c r="J337" s="80"/>
      <c r="K337" s="82"/>
      <c r="L337" s="82"/>
      <c r="M337" s="66"/>
      <c r="N337" s="82"/>
      <c r="O337" s="82"/>
      <c r="P337" s="104"/>
      <c r="Q337" s="104"/>
      <c r="R337" s="104"/>
      <c r="S337" s="82"/>
      <c r="T337" s="82"/>
      <c r="U337" s="82"/>
      <c r="V337" s="66"/>
      <c r="W337" s="82"/>
      <c r="X337" s="82"/>
      <c r="Y337" s="183"/>
      <c r="Z337" s="82"/>
      <c r="AA337" s="181"/>
      <c r="AB337" s="82"/>
      <c r="AC337" s="82"/>
      <c r="AD337" s="82"/>
      <c r="AE337" s="82"/>
      <c r="AF337" s="82"/>
      <c r="AG337" s="83"/>
      <c r="AH337" s="83"/>
      <c r="AI337" s="219"/>
      <c r="AJ337" s="219"/>
      <c r="AK337" s="219"/>
      <c r="AL337" s="66"/>
      <c r="AM337" s="219"/>
      <c r="AN337" s="219"/>
      <c r="AO337" s="219"/>
      <c r="AP337" s="219"/>
      <c r="AQ337" s="219"/>
      <c r="AR337" s="219"/>
      <c r="AS337" s="219"/>
      <c r="AT337" s="219"/>
      <c r="AU337" s="219"/>
      <c r="AV337" s="219"/>
      <c r="AW337" s="219"/>
      <c r="AX337" s="219"/>
      <c r="AY337" s="219"/>
      <c r="AZ337" s="219"/>
      <c r="BA337" s="219"/>
      <c r="BB337" s="219"/>
      <c r="BC337" s="219"/>
      <c r="BD337" s="219"/>
      <c r="BE337" s="219"/>
      <c r="BF337" s="219"/>
      <c r="BG337" s="219"/>
      <c r="BH337" s="219"/>
      <c r="BI337" s="219"/>
      <c r="BJ337" s="219"/>
      <c r="BK337" s="219"/>
      <c r="BL337" s="219"/>
      <c r="BM337" s="219"/>
      <c r="BN337" s="219"/>
      <c r="BO337" s="219"/>
      <c r="BP337" s="219"/>
      <c r="BQ337" s="219"/>
      <c r="BR337" s="219"/>
      <c r="BS337" s="219"/>
      <c r="BT337" s="219"/>
      <c r="BU337" s="219"/>
      <c r="BV337" s="219"/>
      <c r="BW337" s="219"/>
      <c r="BX337" s="219"/>
      <c r="BY337" s="219"/>
      <c r="BZ337" s="219"/>
      <c r="CA337" s="219"/>
      <c r="CB337" s="219"/>
      <c r="CC337" s="219"/>
      <c r="CD337" s="219"/>
      <c r="CE337" s="219"/>
      <c r="CF337" s="219"/>
      <c r="CG337" s="219"/>
      <c r="CH337" s="219"/>
      <c r="CI337" s="219"/>
      <c r="CJ337" s="219"/>
      <c r="CK337" s="219"/>
      <c r="CL337" s="219"/>
      <c r="CM337" s="219"/>
      <c r="CN337" s="219"/>
      <c r="CO337" s="219"/>
      <c r="CP337" s="219"/>
      <c r="CQ337" s="219"/>
      <c r="CR337" s="219"/>
      <c r="CS337" s="219"/>
      <c r="CT337" s="219"/>
      <c r="CU337" s="219"/>
      <c r="CV337" s="219"/>
      <c r="CW337" s="219"/>
      <c r="CX337" s="219"/>
      <c r="CY337" s="219"/>
      <c r="CZ337" s="219"/>
      <c r="DA337" s="219"/>
      <c r="DB337" s="219"/>
      <c r="DC337" s="219"/>
      <c r="DD337" s="219"/>
      <c r="DE337" s="219"/>
      <c r="DF337" s="219"/>
      <c r="DG337" s="219"/>
      <c r="DH337" s="219"/>
      <c r="DI337" s="219"/>
      <c r="DJ337" s="219"/>
      <c r="DK337" s="219"/>
      <c r="DL337" s="219"/>
      <c r="DM337" s="219"/>
      <c r="DN337" s="219"/>
      <c r="DO337" s="219"/>
      <c r="DP337" s="219"/>
      <c r="DQ337" s="219"/>
      <c r="DR337" s="219"/>
      <c r="DS337" s="219"/>
      <c r="DT337" s="219"/>
      <c r="DU337" s="219"/>
      <c r="DV337" s="219"/>
      <c r="DW337" s="219"/>
      <c r="DX337" s="219"/>
      <c r="DY337" s="219"/>
      <c r="DZ337" s="219"/>
      <c r="EA337" s="219"/>
      <c r="EB337" s="219"/>
      <c r="EC337" s="219"/>
      <c r="ED337" s="219"/>
      <c r="EE337" s="219"/>
      <c r="EF337" s="219"/>
      <c r="EG337" s="219"/>
      <c r="EH337" s="219"/>
      <c r="EI337" s="219"/>
      <c r="EJ337" s="219"/>
      <c r="EK337" s="219"/>
      <c r="EL337" s="219"/>
      <c r="EM337" s="219"/>
      <c r="EN337" s="219"/>
      <c r="EO337" s="219"/>
      <c r="EP337" s="219"/>
      <c r="EQ337" s="219"/>
      <c r="ER337" s="219"/>
      <c r="ES337" s="219"/>
      <c r="ET337" s="219"/>
      <c r="EU337" s="219"/>
      <c r="EV337" s="219"/>
      <c r="EW337" s="219"/>
      <c r="EX337" s="219"/>
      <c r="EY337" s="219"/>
      <c r="EZ337" s="219"/>
      <c r="FA337" s="219"/>
      <c r="FB337" s="219"/>
      <c r="FC337" s="219"/>
      <c r="FD337" s="219"/>
      <c r="FE337" s="219"/>
      <c r="FF337" s="219"/>
      <c r="FG337" s="219"/>
      <c r="FH337" s="219"/>
      <c r="FI337" s="219"/>
      <c r="FJ337" s="219"/>
      <c r="FK337" s="219"/>
      <c r="FL337" s="219"/>
      <c r="FM337" s="219"/>
      <c r="FN337" s="219"/>
      <c r="FO337" s="219"/>
      <c r="FP337" s="219"/>
      <c r="FQ337" s="219"/>
      <c r="FR337" s="219"/>
      <c r="FS337" s="219"/>
      <c r="FT337" s="219"/>
      <c r="FU337" s="219"/>
      <c r="FV337" s="219"/>
      <c r="FW337" s="219"/>
      <c r="FX337" s="219"/>
      <c r="FY337" s="219"/>
      <c r="FZ337" s="219"/>
      <c r="GA337" s="219"/>
      <c r="GB337" s="219"/>
      <c r="GC337" s="219"/>
      <c r="GD337" s="219"/>
      <c r="GE337" s="219"/>
      <c r="GF337" s="219"/>
      <c r="GG337" s="219"/>
      <c r="GH337" s="219"/>
      <c r="GI337" s="219"/>
      <c r="GJ337" s="219"/>
      <c r="GK337" s="219"/>
      <c r="GL337" s="219"/>
      <c r="GM337" s="219"/>
      <c r="GN337" s="219"/>
      <c r="GO337" s="219"/>
      <c r="GP337" s="219"/>
      <c r="GQ337" s="219"/>
      <c r="GR337" s="219"/>
      <c r="GS337" s="219"/>
      <c r="GT337" s="219"/>
      <c r="GU337" s="219"/>
      <c r="GV337" s="219"/>
      <c r="GW337" s="219"/>
      <c r="GX337" s="219"/>
      <c r="GY337" s="219"/>
      <c r="GZ337" s="219"/>
      <c r="HA337" s="219"/>
      <c r="HB337" s="219"/>
      <c r="HC337" s="219"/>
      <c r="HD337" s="219"/>
      <c r="HE337" s="219"/>
      <c r="HF337" s="219"/>
      <c r="HG337" s="219"/>
      <c r="HH337" s="219"/>
      <c r="HI337" s="219"/>
      <c r="HJ337" s="219"/>
      <c r="HK337" s="219"/>
      <c r="HL337" s="219"/>
      <c r="HM337" s="219"/>
      <c r="HN337" s="219"/>
      <c r="HO337" s="219"/>
      <c r="HP337" s="219"/>
      <c r="HQ337" s="219"/>
      <c r="HR337" s="219"/>
      <c r="HS337" s="219"/>
      <c r="HT337" s="219"/>
      <c r="HU337" s="219"/>
      <c r="HV337" s="219"/>
      <c r="HW337" s="219"/>
      <c r="HX337" s="219"/>
      <c r="HY337" s="219"/>
      <c r="HZ337" s="219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  <c r="IR337" s="4"/>
      <c r="IS337" s="4"/>
      <c r="IT337" s="4"/>
      <c r="IU337" s="4"/>
      <c r="IV337" s="4"/>
      <c r="IW337" s="4"/>
      <c r="IX337" s="4"/>
      <c r="IY337" s="4"/>
      <c r="IZ337" s="4"/>
      <c r="JA337" s="4"/>
      <c r="JB337" s="4"/>
      <c r="JC337" s="4"/>
      <c r="JD337" s="4"/>
      <c r="JE337" s="4"/>
    </row>
    <row r="338" spans="1:265" s="78" customFormat="1">
      <c r="A338" s="76"/>
      <c r="B338" s="76"/>
      <c r="C338" s="76"/>
      <c r="D338" s="76"/>
      <c r="E338" s="76"/>
      <c r="F338" s="76"/>
      <c r="H338" s="79"/>
      <c r="I338" s="66"/>
      <c r="J338" s="80"/>
      <c r="K338" s="82"/>
      <c r="L338" s="82"/>
      <c r="M338" s="66"/>
      <c r="N338" s="82"/>
      <c r="O338" s="82"/>
      <c r="P338" s="104"/>
      <c r="Q338" s="104"/>
      <c r="R338" s="104"/>
      <c r="S338" s="82"/>
      <c r="T338" s="82"/>
      <c r="U338" s="82"/>
      <c r="V338" s="66"/>
      <c r="W338" s="82"/>
      <c r="X338" s="82"/>
      <c r="Y338" s="183"/>
      <c r="Z338" s="82"/>
      <c r="AA338" s="181"/>
      <c r="AB338" s="82"/>
      <c r="AC338" s="82"/>
      <c r="AD338" s="82"/>
      <c r="AE338" s="82"/>
      <c r="AF338" s="82"/>
      <c r="AG338" s="83"/>
      <c r="AH338" s="83"/>
      <c r="AI338" s="219"/>
      <c r="AJ338" s="219"/>
      <c r="AK338" s="219"/>
      <c r="AL338" s="66"/>
      <c r="AM338" s="219"/>
      <c r="AN338" s="219"/>
      <c r="AO338" s="219"/>
      <c r="AP338" s="219"/>
      <c r="AQ338" s="219"/>
      <c r="AR338" s="219"/>
      <c r="AS338" s="219"/>
      <c r="AT338" s="219"/>
      <c r="AU338" s="219"/>
      <c r="AV338" s="219"/>
      <c r="AW338" s="219"/>
      <c r="AX338" s="219"/>
      <c r="AY338" s="219"/>
      <c r="AZ338" s="219"/>
      <c r="BA338" s="219"/>
      <c r="BB338" s="219"/>
      <c r="BC338" s="219"/>
      <c r="BD338" s="219"/>
      <c r="BE338" s="219"/>
      <c r="BF338" s="219"/>
      <c r="BG338" s="219"/>
      <c r="BH338" s="219"/>
      <c r="BI338" s="219"/>
      <c r="BJ338" s="219"/>
      <c r="BK338" s="219"/>
      <c r="BL338" s="219"/>
      <c r="BM338" s="219"/>
      <c r="BN338" s="219"/>
      <c r="BO338" s="219"/>
      <c r="BP338" s="219"/>
      <c r="BQ338" s="219"/>
      <c r="BR338" s="219"/>
      <c r="BS338" s="219"/>
      <c r="BT338" s="219"/>
      <c r="BU338" s="219"/>
      <c r="BV338" s="219"/>
      <c r="BW338" s="219"/>
      <c r="BX338" s="219"/>
      <c r="BY338" s="219"/>
      <c r="BZ338" s="219"/>
      <c r="CA338" s="219"/>
      <c r="CB338" s="219"/>
      <c r="CC338" s="219"/>
      <c r="CD338" s="219"/>
      <c r="CE338" s="219"/>
      <c r="CF338" s="219"/>
      <c r="CG338" s="219"/>
      <c r="CH338" s="219"/>
      <c r="CI338" s="219"/>
      <c r="CJ338" s="219"/>
      <c r="CK338" s="219"/>
      <c r="CL338" s="219"/>
      <c r="CM338" s="219"/>
      <c r="CN338" s="219"/>
      <c r="CO338" s="219"/>
      <c r="CP338" s="219"/>
      <c r="CQ338" s="219"/>
      <c r="CR338" s="219"/>
      <c r="CS338" s="219"/>
      <c r="CT338" s="219"/>
      <c r="CU338" s="219"/>
      <c r="CV338" s="219"/>
      <c r="CW338" s="219"/>
      <c r="CX338" s="219"/>
      <c r="CY338" s="219"/>
      <c r="CZ338" s="219"/>
      <c r="DA338" s="219"/>
      <c r="DB338" s="219"/>
      <c r="DC338" s="219"/>
      <c r="DD338" s="219"/>
      <c r="DE338" s="219"/>
      <c r="DF338" s="219"/>
      <c r="DG338" s="219"/>
      <c r="DH338" s="219"/>
      <c r="DI338" s="219"/>
      <c r="DJ338" s="219"/>
      <c r="DK338" s="219"/>
      <c r="DL338" s="219"/>
      <c r="DM338" s="219"/>
      <c r="DN338" s="219"/>
      <c r="DO338" s="219"/>
      <c r="DP338" s="219"/>
      <c r="DQ338" s="219"/>
      <c r="DR338" s="219"/>
      <c r="DS338" s="219"/>
      <c r="DT338" s="219"/>
      <c r="DU338" s="219"/>
      <c r="DV338" s="219"/>
      <c r="DW338" s="219"/>
      <c r="DX338" s="219"/>
      <c r="DY338" s="219"/>
      <c r="DZ338" s="219"/>
      <c r="EA338" s="219"/>
      <c r="EB338" s="219"/>
      <c r="EC338" s="219"/>
      <c r="ED338" s="219"/>
      <c r="EE338" s="219"/>
      <c r="EF338" s="219"/>
      <c r="EG338" s="219"/>
      <c r="EH338" s="219"/>
      <c r="EI338" s="219"/>
      <c r="EJ338" s="219"/>
      <c r="EK338" s="219"/>
      <c r="EL338" s="219"/>
      <c r="EM338" s="219"/>
      <c r="EN338" s="219"/>
      <c r="EO338" s="219"/>
      <c r="EP338" s="219"/>
      <c r="EQ338" s="219"/>
      <c r="ER338" s="219"/>
      <c r="ES338" s="219"/>
      <c r="ET338" s="219"/>
      <c r="EU338" s="219"/>
      <c r="EV338" s="219"/>
      <c r="EW338" s="219"/>
      <c r="EX338" s="219"/>
      <c r="EY338" s="219"/>
      <c r="EZ338" s="219"/>
      <c r="FA338" s="219"/>
      <c r="FB338" s="219"/>
      <c r="FC338" s="219"/>
      <c r="FD338" s="219"/>
      <c r="FE338" s="219"/>
      <c r="FF338" s="219"/>
      <c r="FG338" s="219"/>
      <c r="FH338" s="219"/>
      <c r="FI338" s="219"/>
      <c r="FJ338" s="219"/>
      <c r="FK338" s="219"/>
      <c r="FL338" s="219"/>
      <c r="FM338" s="219"/>
      <c r="FN338" s="219"/>
      <c r="FO338" s="219"/>
      <c r="FP338" s="219"/>
      <c r="FQ338" s="219"/>
      <c r="FR338" s="219"/>
      <c r="FS338" s="219"/>
      <c r="FT338" s="219"/>
      <c r="FU338" s="219"/>
      <c r="FV338" s="219"/>
      <c r="FW338" s="219"/>
      <c r="FX338" s="219"/>
      <c r="FY338" s="219"/>
      <c r="FZ338" s="219"/>
      <c r="GA338" s="219"/>
      <c r="GB338" s="219"/>
      <c r="GC338" s="219"/>
      <c r="GD338" s="219"/>
      <c r="GE338" s="219"/>
      <c r="GF338" s="219"/>
      <c r="GG338" s="219"/>
      <c r="GH338" s="219"/>
      <c r="GI338" s="219"/>
      <c r="GJ338" s="219"/>
      <c r="GK338" s="219"/>
      <c r="GL338" s="219"/>
      <c r="GM338" s="219"/>
      <c r="GN338" s="219"/>
      <c r="GO338" s="219"/>
      <c r="GP338" s="219"/>
      <c r="GQ338" s="219"/>
      <c r="GR338" s="219"/>
      <c r="GS338" s="219"/>
      <c r="GT338" s="219"/>
      <c r="GU338" s="219"/>
      <c r="GV338" s="219"/>
      <c r="GW338" s="219"/>
      <c r="GX338" s="219"/>
      <c r="GY338" s="219"/>
      <c r="GZ338" s="219"/>
      <c r="HA338" s="219"/>
      <c r="HB338" s="219"/>
      <c r="HC338" s="219"/>
      <c r="HD338" s="219"/>
      <c r="HE338" s="219"/>
      <c r="HF338" s="219"/>
      <c r="HG338" s="219"/>
      <c r="HH338" s="219"/>
      <c r="HI338" s="219"/>
      <c r="HJ338" s="219"/>
      <c r="HK338" s="219"/>
      <c r="HL338" s="219"/>
      <c r="HM338" s="219"/>
      <c r="HN338" s="219"/>
      <c r="HO338" s="219"/>
      <c r="HP338" s="219"/>
      <c r="HQ338" s="219"/>
      <c r="HR338" s="219"/>
      <c r="HS338" s="219"/>
      <c r="HT338" s="219"/>
      <c r="HU338" s="219"/>
      <c r="HV338" s="219"/>
      <c r="HW338" s="219"/>
      <c r="HX338" s="219"/>
      <c r="HY338" s="219"/>
      <c r="HZ338" s="219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  <c r="IR338" s="4"/>
      <c r="IS338" s="4"/>
      <c r="IT338" s="4"/>
      <c r="IU338" s="4"/>
      <c r="IV338" s="4"/>
      <c r="IW338" s="4"/>
      <c r="IX338" s="4"/>
      <c r="IY338" s="4"/>
      <c r="IZ338" s="4"/>
      <c r="JA338" s="4"/>
      <c r="JB338" s="4"/>
      <c r="JC338" s="4"/>
      <c r="JD338" s="4"/>
      <c r="JE338" s="4"/>
    </row>
    <row r="339" spans="1:265" s="78" customFormat="1">
      <c r="A339" s="76"/>
      <c r="B339" s="76"/>
      <c r="C339" s="76"/>
      <c r="D339" s="76"/>
      <c r="E339" s="76"/>
      <c r="F339" s="76"/>
      <c r="H339" s="79"/>
      <c r="I339" s="66"/>
      <c r="J339" s="80"/>
      <c r="K339" s="82"/>
      <c r="L339" s="82"/>
      <c r="M339" s="66"/>
      <c r="N339" s="82"/>
      <c r="O339" s="82"/>
      <c r="P339" s="104"/>
      <c r="Q339" s="104"/>
      <c r="R339" s="104"/>
      <c r="S339" s="82"/>
      <c r="T339" s="82"/>
      <c r="U339" s="82"/>
      <c r="V339" s="66"/>
      <c r="W339" s="82"/>
      <c r="X339" s="82"/>
      <c r="Y339" s="183"/>
      <c r="Z339" s="82"/>
      <c r="AA339" s="181"/>
      <c r="AB339" s="82"/>
      <c r="AC339" s="82"/>
      <c r="AD339" s="82"/>
      <c r="AE339" s="82"/>
      <c r="AF339" s="82"/>
      <c r="AG339" s="83"/>
      <c r="AH339" s="83"/>
      <c r="AI339" s="219"/>
      <c r="AJ339" s="219"/>
      <c r="AK339" s="219"/>
      <c r="AL339" s="66"/>
      <c r="AM339" s="219"/>
      <c r="AN339" s="219"/>
      <c r="AO339" s="219"/>
      <c r="AP339" s="219"/>
      <c r="AQ339" s="219"/>
      <c r="AR339" s="219"/>
      <c r="AS339" s="219"/>
      <c r="AT339" s="219"/>
      <c r="AU339" s="219"/>
      <c r="AV339" s="219"/>
      <c r="AW339" s="219"/>
      <c r="AX339" s="219"/>
      <c r="AY339" s="219"/>
      <c r="AZ339" s="219"/>
      <c r="BA339" s="219"/>
      <c r="BB339" s="219"/>
      <c r="BC339" s="219"/>
      <c r="BD339" s="219"/>
      <c r="BE339" s="219"/>
      <c r="BF339" s="219"/>
      <c r="BG339" s="219"/>
      <c r="BH339" s="219"/>
      <c r="BI339" s="219"/>
      <c r="BJ339" s="219"/>
      <c r="BK339" s="219"/>
      <c r="BL339" s="219"/>
      <c r="BM339" s="219"/>
      <c r="BN339" s="219"/>
      <c r="BO339" s="219"/>
      <c r="BP339" s="219"/>
      <c r="BQ339" s="219"/>
      <c r="BR339" s="219"/>
      <c r="BS339" s="219"/>
      <c r="BT339" s="219"/>
      <c r="BU339" s="219"/>
      <c r="BV339" s="219"/>
      <c r="BW339" s="219"/>
      <c r="BX339" s="219"/>
      <c r="BY339" s="219"/>
      <c r="BZ339" s="219"/>
      <c r="CA339" s="219"/>
      <c r="CB339" s="219"/>
      <c r="CC339" s="219"/>
      <c r="CD339" s="219"/>
      <c r="CE339" s="219"/>
      <c r="CF339" s="219"/>
      <c r="CG339" s="219"/>
      <c r="CH339" s="219"/>
      <c r="CI339" s="219"/>
      <c r="CJ339" s="219"/>
      <c r="CK339" s="219"/>
      <c r="CL339" s="219"/>
      <c r="CM339" s="219"/>
      <c r="CN339" s="219"/>
      <c r="CO339" s="219"/>
      <c r="CP339" s="219"/>
      <c r="CQ339" s="219"/>
      <c r="CR339" s="219"/>
      <c r="CS339" s="219"/>
      <c r="CT339" s="219"/>
      <c r="CU339" s="219"/>
      <c r="CV339" s="219"/>
      <c r="CW339" s="219"/>
      <c r="CX339" s="219"/>
      <c r="CY339" s="219"/>
      <c r="CZ339" s="219"/>
      <c r="DA339" s="219"/>
      <c r="DB339" s="219"/>
      <c r="DC339" s="219"/>
      <c r="DD339" s="219"/>
      <c r="DE339" s="219"/>
      <c r="DF339" s="219"/>
      <c r="DG339" s="219"/>
      <c r="DH339" s="219"/>
      <c r="DI339" s="219"/>
      <c r="DJ339" s="219"/>
      <c r="DK339" s="219"/>
      <c r="DL339" s="219"/>
      <c r="DM339" s="219"/>
      <c r="DN339" s="219"/>
      <c r="DO339" s="219"/>
      <c r="DP339" s="219"/>
      <c r="DQ339" s="219"/>
      <c r="DR339" s="219"/>
      <c r="DS339" s="219"/>
      <c r="DT339" s="219"/>
      <c r="DU339" s="219"/>
      <c r="DV339" s="219"/>
      <c r="DW339" s="219"/>
      <c r="DX339" s="219"/>
      <c r="DY339" s="219"/>
      <c r="DZ339" s="219"/>
      <c r="EA339" s="219"/>
      <c r="EB339" s="219"/>
      <c r="EC339" s="219"/>
      <c r="ED339" s="219"/>
      <c r="EE339" s="219"/>
      <c r="EF339" s="219"/>
      <c r="EG339" s="219"/>
      <c r="EH339" s="219"/>
      <c r="EI339" s="219"/>
      <c r="EJ339" s="219"/>
      <c r="EK339" s="219"/>
      <c r="EL339" s="219"/>
      <c r="EM339" s="219"/>
      <c r="EN339" s="219"/>
      <c r="EO339" s="219"/>
      <c r="EP339" s="219"/>
      <c r="EQ339" s="219"/>
      <c r="ER339" s="219"/>
      <c r="ES339" s="219"/>
      <c r="ET339" s="219"/>
      <c r="EU339" s="219"/>
      <c r="EV339" s="219"/>
      <c r="EW339" s="219"/>
      <c r="EX339" s="219"/>
      <c r="EY339" s="219"/>
      <c r="EZ339" s="219"/>
      <c r="FA339" s="219"/>
      <c r="FB339" s="219"/>
      <c r="FC339" s="219"/>
      <c r="FD339" s="219"/>
      <c r="FE339" s="219"/>
      <c r="FF339" s="219"/>
      <c r="FG339" s="219"/>
      <c r="FH339" s="219"/>
      <c r="FI339" s="219"/>
      <c r="FJ339" s="219"/>
      <c r="FK339" s="219"/>
      <c r="FL339" s="219"/>
      <c r="FM339" s="219"/>
      <c r="FN339" s="219"/>
      <c r="FO339" s="219"/>
      <c r="FP339" s="219"/>
      <c r="FQ339" s="219"/>
      <c r="FR339" s="219"/>
      <c r="FS339" s="219"/>
      <c r="FT339" s="219"/>
      <c r="FU339" s="219"/>
      <c r="FV339" s="219"/>
      <c r="FW339" s="219"/>
      <c r="FX339" s="219"/>
      <c r="FY339" s="219"/>
      <c r="FZ339" s="219"/>
      <c r="GA339" s="219"/>
      <c r="GB339" s="219"/>
      <c r="GC339" s="219"/>
      <c r="GD339" s="219"/>
      <c r="GE339" s="219"/>
      <c r="GF339" s="219"/>
      <c r="GG339" s="219"/>
      <c r="GH339" s="219"/>
      <c r="GI339" s="219"/>
      <c r="GJ339" s="219"/>
      <c r="GK339" s="219"/>
      <c r="GL339" s="219"/>
      <c r="GM339" s="219"/>
      <c r="GN339" s="219"/>
      <c r="GO339" s="219"/>
      <c r="GP339" s="219"/>
      <c r="GQ339" s="219"/>
      <c r="GR339" s="219"/>
      <c r="GS339" s="219"/>
      <c r="GT339" s="219"/>
      <c r="GU339" s="219"/>
      <c r="GV339" s="219"/>
      <c r="GW339" s="219"/>
      <c r="GX339" s="219"/>
      <c r="GY339" s="219"/>
      <c r="GZ339" s="219"/>
      <c r="HA339" s="219"/>
      <c r="HB339" s="219"/>
      <c r="HC339" s="219"/>
      <c r="HD339" s="219"/>
      <c r="HE339" s="219"/>
      <c r="HF339" s="219"/>
      <c r="HG339" s="219"/>
      <c r="HH339" s="219"/>
      <c r="HI339" s="219"/>
      <c r="HJ339" s="219"/>
      <c r="HK339" s="219"/>
      <c r="HL339" s="219"/>
      <c r="HM339" s="219"/>
      <c r="HN339" s="219"/>
      <c r="HO339" s="219"/>
      <c r="HP339" s="219"/>
      <c r="HQ339" s="219"/>
      <c r="HR339" s="219"/>
      <c r="HS339" s="219"/>
      <c r="HT339" s="219"/>
      <c r="HU339" s="219"/>
      <c r="HV339" s="219"/>
      <c r="HW339" s="219"/>
      <c r="HX339" s="219"/>
      <c r="HY339" s="219"/>
      <c r="HZ339" s="219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  <c r="IR339" s="4"/>
      <c r="IS339" s="4"/>
      <c r="IT339" s="4"/>
      <c r="IU339" s="4"/>
      <c r="IV339" s="4"/>
      <c r="IW339" s="4"/>
      <c r="IX339" s="4"/>
      <c r="IY339" s="4"/>
      <c r="IZ339" s="4"/>
      <c r="JA339" s="4"/>
      <c r="JB339" s="4"/>
      <c r="JC339" s="4"/>
      <c r="JD339" s="4"/>
      <c r="JE339" s="4"/>
    </row>
    <row r="340" spans="1:265" s="78" customFormat="1">
      <c r="A340" s="76"/>
      <c r="B340" s="76"/>
      <c r="C340" s="76"/>
      <c r="D340" s="76"/>
      <c r="E340" s="76"/>
      <c r="F340" s="76"/>
      <c r="H340" s="79"/>
      <c r="I340" s="66"/>
      <c r="J340" s="80"/>
      <c r="K340" s="82"/>
      <c r="L340" s="82"/>
      <c r="M340" s="66"/>
      <c r="N340" s="82"/>
      <c r="O340" s="82"/>
      <c r="P340" s="104"/>
      <c r="Q340" s="104"/>
      <c r="R340" s="104"/>
      <c r="S340" s="82"/>
      <c r="T340" s="82"/>
      <c r="U340" s="82"/>
      <c r="V340" s="66"/>
      <c r="W340" s="82"/>
      <c r="X340" s="82"/>
      <c r="Y340" s="183"/>
      <c r="Z340" s="82"/>
      <c r="AA340" s="181"/>
      <c r="AB340" s="82"/>
      <c r="AC340" s="82"/>
      <c r="AD340" s="82"/>
      <c r="AE340" s="82"/>
      <c r="AF340" s="82"/>
      <c r="AG340" s="83"/>
      <c r="AH340" s="83"/>
      <c r="AI340" s="219"/>
      <c r="AJ340" s="219"/>
      <c r="AK340" s="219"/>
      <c r="AL340" s="66"/>
      <c r="AM340" s="219"/>
      <c r="AN340" s="219"/>
      <c r="AO340" s="219"/>
      <c r="AP340" s="219"/>
      <c r="AQ340" s="219"/>
      <c r="AR340" s="219"/>
      <c r="AS340" s="219"/>
      <c r="AT340" s="219"/>
      <c r="AU340" s="219"/>
      <c r="AV340" s="219"/>
      <c r="AW340" s="219"/>
      <c r="AX340" s="219"/>
      <c r="AY340" s="219"/>
      <c r="AZ340" s="219"/>
      <c r="BA340" s="219"/>
      <c r="BB340" s="219"/>
      <c r="BC340" s="219"/>
      <c r="BD340" s="219"/>
      <c r="BE340" s="219"/>
      <c r="BF340" s="219"/>
      <c r="BG340" s="219"/>
      <c r="BH340" s="219"/>
      <c r="BI340" s="219"/>
      <c r="BJ340" s="219"/>
      <c r="BK340" s="219"/>
      <c r="BL340" s="219"/>
      <c r="BM340" s="219"/>
      <c r="BN340" s="219"/>
      <c r="BO340" s="219"/>
      <c r="BP340" s="219"/>
      <c r="BQ340" s="219"/>
      <c r="BR340" s="219"/>
      <c r="BS340" s="219"/>
      <c r="BT340" s="219"/>
      <c r="BU340" s="219"/>
      <c r="BV340" s="219"/>
      <c r="BW340" s="219"/>
      <c r="BX340" s="219"/>
      <c r="BY340" s="219"/>
      <c r="BZ340" s="219"/>
      <c r="CA340" s="219"/>
      <c r="CB340" s="219"/>
      <c r="CC340" s="219"/>
      <c r="CD340" s="219"/>
      <c r="CE340" s="219"/>
      <c r="CF340" s="219"/>
      <c r="CG340" s="219"/>
      <c r="CH340" s="219"/>
      <c r="CI340" s="219"/>
      <c r="CJ340" s="219"/>
      <c r="CK340" s="219"/>
      <c r="CL340" s="219"/>
      <c r="CM340" s="219"/>
      <c r="CN340" s="219"/>
      <c r="CO340" s="219"/>
      <c r="CP340" s="219"/>
      <c r="CQ340" s="219"/>
      <c r="CR340" s="219"/>
      <c r="CS340" s="219"/>
      <c r="CT340" s="219"/>
      <c r="CU340" s="219"/>
      <c r="CV340" s="219"/>
      <c r="CW340" s="219"/>
      <c r="CX340" s="219"/>
      <c r="CY340" s="219"/>
      <c r="CZ340" s="219"/>
      <c r="DA340" s="219"/>
      <c r="DB340" s="219"/>
      <c r="DC340" s="219"/>
      <c r="DD340" s="219"/>
      <c r="DE340" s="219"/>
      <c r="DF340" s="219"/>
      <c r="DG340" s="219"/>
      <c r="DH340" s="219"/>
      <c r="DI340" s="219"/>
      <c r="DJ340" s="219"/>
      <c r="DK340" s="219"/>
      <c r="DL340" s="219"/>
      <c r="DM340" s="219"/>
      <c r="DN340" s="219"/>
      <c r="DO340" s="219"/>
      <c r="DP340" s="219"/>
      <c r="DQ340" s="219"/>
      <c r="DR340" s="219"/>
      <c r="DS340" s="219"/>
      <c r="DT340" s="219"/>
      <c r="DU340" s="219"/>
      <c r="DV340" s="219"/>
      <c r="DW340" s="219"/>
      <c r="DX340" s="219"/>
      <c r="DY340" s="219"/>
      <c r="DZ340" s="219"/>
      <c r="EA340" s="219"/>
      <c r="EB340" s="219"/>
      <c r="EC340" s="219"/>
      <c r="ED340" s="219"/>
      <c r="EE340" s="219"/>
      <c r="EF340" s="219"/>
      <c r="EG340" s="219"/>
      <c r="EH340" s="219"/>
      <c r="EI340" s="219"/>
      <c r="EJ340" s="219"/>
      <c r="EK340" s="219"/>
      <c r="EL340" s="219"/>
      <c r="EM340" s="219"/>
      <c r="EN340" s="219"/>
      <c r="EO340" s="219"/>
      <c r="EP340" s="219"/>
      <c r="EQ340" s="219"/>
      <c r="ER340" s="219"/>
      <c r="ES340" s="219"/>
      <c r="ET340" s="219"/>
      <c r="EU340" s="219"/>
      <c r="EV340" s="219"/>
      <c r="EW340" s="219"/>
      <c r="EX340" s="219"/>
      <c r="EY340" s="219"/>
      <c r="EZ340" s="219"/>
      <c r="FA340" s="219"/>
      <c r="FB340" s="219"/>
      <c r="FC340" s="219"/>
      <c r="FD340" s="219"/>
      <c r="FE340" s="219"/>
      <c r="FF340" s="219"/>
      <c r="FG340" s="219"/>
      <c r="FH340" s="219"/>
      <c r="FI340" s="219"/>
      <c r="FJ340" s="219"/>
      <c r="FK340" s="219"/>
      <c r="FL340" s="219"/>
      <c r="FM340" s="219"/>
      <c r="FN340" s="219"/>
      <c r="FO340" s="219"/>
      <c r="FP340" s="219"/>
      <c r="FQ340" s="219"/>
      <c r="FR340" s="219"/>
      <c r="FS340" s="219"/>
      <c r="FT340" s="219"/>
      <c r="FU340" s="219"/>
      <c r="FV340" s="219"/>
      <c r="FW340" s="219"/>
      <c r="FX340" s="219"/>
      <c r="FY340" s="219"/>
      <c r="FZ340" s="219"/>
      <c r="GA340" s="219"/>
      <c r="GB340" s="219"/>
      <c r="GC340" s="219"/>
      <c r="GD340" s="219"/>
      <c r="GE340" s="219"/>
      <c r="GF340" s="219"/>
      <c r="GG340" s="219"/>
      <c r="GH340" s="219"/>
      <c r="GI340" s="219"/>
      <c r="GJ340" s="219"/>
      <c r="GK340" s="219"/>
      <c r="GL340" s="219"/>
      <c r="GM340" s="219"/>
      <c r="GN340" s="219"/>
      <c r="GO340" s="219"/>
      <c r="GP340" s="219"/>
      <c r="GQ340" s="219"/>
      <c r="GR340" s="219"/>
      <c r="GS340" s="219"/>
      <c r="GT340" s="219"/>
      <c r="GU340" s="219"/>
      <c r="GV340" s="219"/>
      <c r="GW340" s="219"/>
      <c r="GX340" s="219"/>
      <c r="GY340" s="219"/>
      <c r="GZ340" s="219"/>
      <c r="HA340" s="219"/>
      <c r="HB340" s="219"/>
      <c r="HC340" s="219"/>
      <c r="HD340" s="219"/>
      <c r="HE340" s="219"/>
      <c r="HF340" s="219"/>
      <c r="HG340" s="219"/>
      <c r="HH340" s="219"/>
      <c r="HI340" s="219"/>
      <c r="HJ340" s="219"/>
      <c r="HK340" s="219"/>
      <c r="HL340" s="219"/>
      <c r="HM340" s="219"/>
      <c r="HN340" s="219"/>
      <c r="HO340" s="219"/>
      <c r="HP340" s="219"/>
      <c r="HQ340" s="219"/>
      <c r="HR340" s="219"/>
      <c r="HS340" s="219"/>
      <c r="HT340" s="219"/>
      <c r="HU340" s="219"/>
      <c r="HV340" s="219"/>
      <c r="HW340" s="219"/>
      <c r="HX340" s="219"/>
      <c r="HY340" s="219"/>
      <c r="HZ340" s="219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  <c r="IR340" s="4"/>
      <c r="IS340" s="4"/>
      <c r="IT340" s="4"/>
      <c r="IU340" s="4"/>
      <c r="IV340" s="4"/>
      <c r="IW340" s="4"/>
      <c r="IX340" s="4"/>
      <c r="IY340" s="4"/>
      <c r="IZ340" s="4"/>
      <c r="JA340" s="4"/>
      <c r="JB340" s="4"/>
      <c r="JC340" s="4"/>
      <c r="JD340" s="4"/>
      <c r="JE340" s="4"/>
    </row>
    <row r="341" spans="1:265" s="78" customFormat="1">
      <c r="A341" s="76"/>
      <c r="B341" s="76"/>
      <c r="C341" s="76"/>
      <c r="D341" s="76"/>
      <c r="E341" s="76"/>
      <c r="F341" s="76"/>
      <c r="H341" s="79"/>
      <c r="I341" s="66"/>
      <c r="J341" s="80"/>
      <c r="K341" s="82"/>
      <c r="L341" s="82"/>
      <c r="M341" s="66"/>
      <c r="N341" s="82"/>
      <c r="O341" s="82"/>
      <c r="P341" s="104"/>
      <c r="Q341" s="104"/>
      <c r="R341" s="104"/>
      <c r="S341" s="82"/>
      <c r="T341" s="82"/>
      <c r="U341" s="82"/>
      <c r="V341" s="66"/>
      <c r="W341" s="82"/>
      <c r="X341" s="82"/>
      <c r="Y341" s="183"/>
      <c r="Z341" s="82"/>
      <c r="AA341" s="181"/>
      <c r="AB341" s="82"/>
      <c r="AC341" s="82"/>
      <c r="AD341" s="82"/>
      <c r="AE341" s="82"/>
      <c r="AF341" s="82"/>
      <c r="AG341" s="83"/>
      <c r="AH341" s="83"/>
      <c r="AI341" s="219"/>
      <c r="AJ341" s="219"/>
      <c r="AK341" s="219"/>
      <c r="AL341" s="66"/>
      <c r="AM341" s="219"/>
      <c r="AN341" s="219"/>
      <c r="AO341" s="219"/>
      <c r="AP341" s="219"/>
      <c r="AQ341" s="219"/>
      <c r="AR341" s="219"/>
      <c r="AS341" s="219"/>
      <c r="AT341" s="219"/>
      <c r="AU341" s="219"/>
      <c r="AV341" s="219"/>
      <c r="AW341" s="219"/>
      <c r="AX341" s="219"/>
      <c r="AY341" s="219"/>
      <c r="AZ341" s="219"/>
      <c r="BA341" s="219"/>
      <c r="BB341" s="219"/>
      <c r="BC341" s="219"/>
      <c r="BD341" s="219"/>
      <c r="BE341" s="219"/>
      <c r="BF341" s="219"/>
      <c r="BG341" s="219"/>
      <c r="BH341" s="219"/>
      <c r="BI341" s="219"/>
      <c r="BJ341" s="219"/>
      <c r="BK341" s="219"/>
      <c r="BL341" s="219"/>
      <c r="BM341" s="219"/>
      <c r="BN341" s="219"/>
      <c r="BO341" s="219"/>
      <c r="BP341" s="219"/>
      <c r="BQ341" s="219"/>
      <c r="BR341" s="219"/>
      <c r="BS341" s="219"/>
      <c r="BT341" s="219"/>
      <c r="BU341" s="219"/>
      <c r="BV341" s="219"/>
      <c r="BW341" s="219"/>
      <c r="BX341" s="219"/>
      <c r="BY341" s="219"/>
      <c r="BZ341" s="219"/>
      <c r="CA341" s="219"/>
      <c r="CB341" s="219"/>
      <c r="CC341" s="219"/>
      <c r="CD341" s="219"/>
      <c r="CE341" s="219"/>
      <c r="CF341" s="219"/>
      <c r="CG341" s="219"/>
      <c r="CH341" s="219"/>
      <c r="CI341" s="219"/>
      <c r="CJ341" s="219"/>
      <c r="CK341" s="219"/>
      <c r="CL341" s="219"/>
      <c r="CM341" s="219"/>
      <c r="CN341" s="219"/>
      <c r="CO341" s="219"/>
      <c r="CP341" s="219"/>
      <c r="CQ341" s="219"/>
      <c r="CR341" s="219"/>
      <c r="CS341" s="219"/>
      <c r="CT341" s="219"/>
      <c r="CU341" s="219"/>
      <c r="CV341" s="219"/>
      <c r="CW341" s="219"/>
      <c r="CX341" s="219"/>
      <c r="CY341" s="219"/>
      <c r="CZ341" s="219"/>
      <c r="DA341" s="219"/>
      <c r="DB341" s="219"/>
      <c r="DC341" s="219"/>
      <c r="DD341" s="219"/>
      <c r="DE341" s="219"/>
      <c r="DF341" s="219"/>
      <c r="DG341" s="219"/>
      <c r="DH341" s="219"/>
      <c r="DI341" s="219"/>
      <c r="DJ341" s="219"/>
      <c r="DK341" s="219"/>
      <c r="DL341" s="219"/>
      <c r="DM341" s="219"/>
      <c r="DN341" s="219"/>
      <c r="DO341" s="219"/>
      <c r="DP341" s="219"/>
      <c r="DQ341" s="219"/>
      <c r="DR341" s="219"/>
      <c r="DS341" s="219"/>
      <c r="DT341" s="219"/>
      <c r="DU341" s="219"/>
      <c r="DV341" s="219"/>
      <c r="DW341" s="219"/>
      <c r="DX341" s="219"/>
      <c r="DY341" s="219"/>
      <c r="DZ341" s="219"/>
      <c r="EA341" s="219"/>
      <c r="EB341" s="219"/>
      <c r="EC341" s="219"/>
      <c r="ED341" s="219"/>
      <c r="EE341" s="219"/>
      <c r="EF341" s="219"/>
      <c r="EG341" s="219"/>
      <c r="EH341" s="219"/>
      <c r="EI341" s="219"/>
      <c r="EJ341" s="219"/>
      <c r="EK341" s="219"/>
      <c r="EL341" s="219"/>
      <c r="EM341" s="219"/>
      <c r="EN341" s="219"/>
      <c r="EO341" s="219"/>
      <c r="EP341" s="219"/>
      <c r="EQ341" s="219"/>
      <c r="ER341" s="219"/>
      <c r="ES341" s="219"/>
      <c r="ET341" s="219"/>
      <c r="EU341" s="219"/>
      <c r="EV341" s="219"/>
      <c r="EW341" s="219"/>
      <c r="EX341" s="219"/>
      <c r="EY341" s="219"/>
      <c r="EZ341" s="219"/>
      <c r="FA341" s="219"/>
      <c r="FB341" s="219"/>
      <c r="FC341" s="219"/>
      <c r="FD341" s="219"/>
      <c r="FE341" s="219"/>
      <c r="FF341" s="219"/>
      <c r="FG341" s="219"/>
      <c r="FH341" s="219"/>
      <c r="FI341" s="219"/>
      <c r="FJ341" s="219"/>
      <c r="FK341" s="219"/>
      <c r="FL341" s="219"/>
      <c r="FM341" s="219"/>
      <c r="FN341" s="219"/>
      <c r="FO341" s="219"/>
      <c r="FP341" s="219"/>
      <c r="FQ341" s="219"/>
      <c r="FR341" s="219"/>
      <c r="FS341" s="219"/>
      <c r="FT341" s="219"/>
      <c r="FU341" s="219"/>
      <c r="FV341" s="219"/>
      <c r="FW341" s="219"/>
      <c r="FX341" s="219"/>
      <c r="FY341" s="219"/>
      <c r="FZ341" s="219"/>
      <c r="GA341" s="219"/>
      <c r="GB341" s="219"/>
      <c r="GC341" s="219"/>
      <c r="GD341" s="219"/>
      <c r="GE341" s="219"/>
      <c r="GF341" s="219"/>
      <c r="GG341" s="219"/>
      <c r="GH341" s="219"/>
      <c r="GI341" s="219"/>
      <c r="GJ341" s="219"/>
      <c r="GK341" s="219"/>
      <c r="GL341" s="219"/>
      <c r="GM341" s="219"/>
      <c r="GN341" s="219"/>
      <c r="GO341" s="219"/>
      <c r="GP341" s="219"/>
      <c r="GQ341" s="219"/>
      <c r="GR341" s="219"/>
      <c r="GS341" s="219"/>
      <c r="GT341" s="219"/>
      <c r="GU341" s="219"/>
      <c r="GV341" s="219"/>
      <c r="GW341" s="219"/>
      <c r="GX341" s="219"/>
      <c r="GY341" s="219"/>
      <c r="GZ341" s="219"/>
      <c r="HA341" s="219"/>
      <c r="HB341" s="219"/>
      <c r="HC341" s="219"/>
      <c r="HD341" s="219"/>
      <c r="HE341" s="219"/>
      <c r="HF341" s="219"/>
      <c r="HG341" s="219"/>
      <c r="HH341" s="219"/>
      <c r="HI341" s="219"/>
      <c r="HJ341" s="219"/>
      <c r="HK341" s="219"/>
      <c r="HL341" s="219"/>
      <c r="HM341" s="219"/>
      <c r="HN341" s="219"/>
      <c r="HO341" s="219"/>
      <c r="HP341" s="219"/>
      <c r="HQ341" s="219"/>
      <c r="HR341" s="219"/>
      <c r="HS341" s="219"/>
      <c r="HT341" s="219"/>
      <c r="HU341" s="219"/>
      <c r="HV341" s="219"/>
      <c r="HW341" s="219"/>
      <c r="HX341" s="219"/>
      <c r="HY341" s="219"/>
      <c r="HZ341" s="219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  <c r="IR341" s="4"/>
      <c r="IS341" s="4"/>
      <c r="IT341" s="4"/>
      <c r="IU341" s="4"/>
      <c r="IV341" s="4"/>
      <c r="IW341" s="4"/>
      <c r="IX341" s="4"/>
      <c r="IY341" s="4"/>
      <c r="IZ341" s="4"/>
      <c r="JA341" s="4"/>
      <c r="JB341" s="4"/>
      <c r="JC341" s="4"/>
      <c r="JD341" s="4"/>
      <c r="JE341" s="4"/>
    </row>
    <row r="342" spans="1:265" s="78" customFormat="1">
      <c r="A342" s="76"/>
      <c r="B342" s="76"/>
      <c r="C342" s="76"/>
      <c r="D342" s="76"/>
      <c r="E342" s="76"/>
      <c r="F342" s="76"/>
      <c r="H342" s="79"/>
      <c r="I342" s="66"/>
      <c r="J342" s="80"/>
      <c r="K342" s="82"/>
      <c r="L342" s="82"/>
      <c r="M342" s="66"/>
      <c r="N342" s="82"/>
      <c r="O342" s="82"/>
      <c r="P342" s="104"/>
      <c r="Q342" s="104"/>
      <c r="R342" s="104"/>
      <c r="S342" s="82"/>
      <c r="T342" s="82"/>
      <c r="U342" s="82"/>
      <c r="V342" s="66"/>
      <c r="W342" s="82"/>
      <c r="X342" s="82"/>
      <c r="Y342" s="183"/>
      <c r="Z342" s="82"/>
      <c r="AA342" s="181"/>
      <c r="AB342" s="82"/>
      <c r="AC342" s="82"/>
      <c r="AD342" s="82"/>
      <c r="AE342" s="82"/>
      <c r="AF342" s="82"/>
      <c r="AG342" s="83"/>
      <c r="AH342" s="83"/>
      <c r="AI342" s="219"/>
      <c r="AJ342" s="219"/>
      <c r="AK342" s="219"/>
      <c r="AL342" s="66"/>
      <c r="AM342" s="219"/>
      <c r="AN342" s="219"/>
      <c r="AO342" s="219"/>
      <c r="AP342" s="219"/>
      <c r="AQ342" s="219"/>
      <c r="AR342" s="219"/>
      <c r="AS342" s="219"/>
      <c r="AT342" s="219"/>
      <c r="AU342" s="219"/>
      <c r="AV342" s="219"/>
      <c r="AW342" s="219"/>
      <c r="AX342" s="219"/>
      <c r="AY342" s="219"/>
      <c r="AZ342" s="219"/>
      <c r="BA342" s="219"/>
      <c r="BB342" s="219"/>
      <c r="BC342" s="219"/>
      <c r="BD342" s="219"/>
      <c r="BE342" s="219"/>
      <c r="BF342" s="219"/>
      <c r="BG342" s="219"/>
      <c r="BH342" s="219"/>
      <c r="BI342" s="219"/>
      <c r="BJ342" s="219"/>
      <c r="BK342" s="219"/>
      <c r="BL342" s="219"/>
      <c r="BM342" s="219"/>
      <c r="BN342" s="219"/>
      <c r="BO342" s="219"/>
      <c r="BP342" s="219"/>
      <c r="BQ342" s="219"/>
      <c r="BR342" s="219"/>
      <c r="BS342" s="219"/>
      <c r="BT342" s="219"/>
      <c r="BU342" s="219"/>
      <c r="BV342" s="219"/>
      <c r="BW342" s="219"/>
      <c r="BX342" s="219"/>
      <c r="BY342" s="219"/>
      <c r="BZ342" s="219"/>
      <c r="CA342" s="219"/>
      <c r="CB342" s="219"/>
      <c r="CC342" s="219"/>
      <c r="CD342" s="219"/>
      <c r="CE342" s="219"/>
      <c r="CF342" s="219"/>
      <c r="CG342" s="219"/>
      <c r="CH342" s="219"/>
      <c r="CI342" s="219"/>
      <c r="CJ342" s="219"/>
      <c r="CK342" s="219"/>
      <c r="CL342" s="219"/>
      <c r="CM342" s="219"/>
      <c r="CN342" s="219"/>
      <c r="CO342" s="219"/>
      <c r="CP342" s="219"/>
      <c r="CQ342" s="219"/>
      <c r="CR342" s="219"/>
      <c r="CS342" s="219"/>
      <c r="CT342" s="219"/>
      <c r="CU342" s="219"/>
      <c r="CV342" s="219"/>
      <c r="CW342" s="219"/>
      <c r="CX342" s="219"/>
      <c r="CY342" s="219"/>
      <c r="CZ342" s="219"/>
      <c r="DA342" s="219"/>
      <c r="DB342" s="219"/>
      <c r="DC342" s="219"/>
      <c r="DD342" s="219"/>
      <c r="DE342" s="219"/>
      <c r="DF342" s="219"/>
      <c r="DG342" s="219"/>
      <c r="DH342" s="219"/>
      <c r="DI342" s="219"/>
      <c r="DJ342" s="219"/>
      <c r="DK342" s="219"/>
      <c r="DL342" s="219"/>
      <c r="DM342" s="219"/>
      <c r="DN342" s="219"/>
      <c r="DO342" s="219"/>
      <c r="DP342" s="219"/>
      <c r="DQ342" s="219"/>
      <c r="DR342" s="219"/>
      <c r="DS342" s="219"/>
      <c r="DT342" s="219"/>
      <c r="DU342" s="219"/>
      <c r="DV342" s="219"/>
      <c r="DW342" s="219"/>
      <c r="DX342" s="219"/>
      <c r="DY342" s="219"/>
      <c r="DZ342" s="219"/>
      <c r="EA342" s="219"/>
      <c r="EB342" s="219"/>
      <c r="EC342" s="219"/>
      <c r="ED342" s="219"/>
      <c r="EE342" s="219"/>
      <c r="EF342" s="219"/>
      <c r="EG342" s="219"/>
      <c r="EH342" s="219"/>
      <c r="EI342" s="219"/>
      <c r="EJ342" s="219"/>
      <c r="EK342" s="219"/>
      <c r="EL342" s="219"/>
      <c r="EM342" s="219"/>
      <c r="EN342" s="219"/>
      <c r="EO342" s="219"/>
      <c r="EP342" s="219"/>
      <c r="EQ342" s="219"/>
      <c r="ER342" s="219"/>
      <c r="ES342" s="219"/>
      <c r="ET342" s="219"/>
      <c r="EU342" s="219"/>
      <c r="EV342" s="219"/>
      <c r="EW342" s="219"/>
      <c r="EX342" s="219"/>
      <c r="EY342" s="219"/>
      <c r="EZ342" s="219"/>
      <c r="FA342" s="219"/>
      <c r="FB342" s="219"/>
      <c r="FC342" s="219"/>
      <c r="FD342" s="219"/>
      <c r="FE342" s="219"/>
      <c r="FF342" s="219"/>
      <c r="FG342" s="219"/>
      <c r="FH342" s="219"/>
      <c r="FI342" s="219"/>
      <c r="FJ342" s="219"/>
      <c r="FK342" s="219"/>
      <c r="FL342" s="219"/>
      <c r="FM342" s="219"/>
      <c r="FN342" s="219"/>
      <c r="FO342" s="219"/>
      <c r="FP342" s="219"/>
      <c r="FQ342" s="219"/>
      <c r="FR342" s="219"/>
      <c r="FS342" s="219"/>
      <c r="FT342" s="219"/>
      <c r="FU342" s="219"/>
      <c r="FV342" s="219"/>
      <c r="FW342" s="219"/>
      <c r="FX342" s="219"/>
      <c r="FY342" s="219"/>
      <c r="FZ342" s="219"/>
      <c r="GA342" s="219"/>
      <c r="GB342" s="219"/>
      <c r="GC342" s="219"/>
      <c r="GD342" s="219"/>
      <c r="GE342" s="219"/>
      <c r="GF342" s="219"/>
      <c r="GG342" s="219"/>
      <c r="GH342" s="219"/>
      <c r="GI342" s="219"/>
      <c r="GJ342" s="219"/>
      <c r="GK342" s="219"/>
      <c r="GL342" s="219"/>
      <c r="GM342" s="219"/>
      <c r="GN342" s="219"/>
      <c r="GO342" s="219"/>
      <c r="GP342" s="219"/>
      <c r="GQ342" s="219"/>
      <c r="GR342" s="219"/>
      <c r="GS342" s="219"/>
      <c r="GT342" s="219"/>
      <c r="GU342" s="219"/>
      <c r="GV342" s="219"/>
      <c r="GW342" s="219"/>
      <c r="GX342" s="219"/>
      <c r="GY342" s="219"/>
      <c r="GZ342" s="219"/>
      <c r="HA342" s="219"/>
      <c r="HB342" s="219"/>
      <c r="HC342" s="219"/>
      <c r="HD342" s="219"/>
      <c r="HE342" s="219"/>
      <c r="HF342" s="219"/>
      <c r="HG342" s="219"/>
      <c r="HH342" s="219"/>
      <c r="HI342" s="219"/>
      <c r="HJ342" s="219"/>
      <c r="HK342" s="219"/>
      <c r="HL342" s="219"/>
      <c r="HM342" s="219"/>
      <c r="HN342" s="219"/>
      <c r="HO342" s="219"/>
      <c r="HP342" s="219"/>
      <c r="HQ342" s="219"/>
      <c r="HR342" s="219"/>
      <c r="HS342" s="219"/>
      <c r="HT342" s="219"/>
      <c r="HU342" s="219"/>
      <c r="HV342" s="219"/>
      <c r="HW342" s="219"/>
      <c r="HX342" s="219"/>
      <c r="HY342" s="219"/>
      <c r="HZ342" s="219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  <c r="IR342" s="4"/>
      <c r="IS342" s="4"/>
      <c r="IT342" s="4"/>
      <c r="IU342" s="4"/>
      <c r="IV342" s="4"/>
      <c r="IW342" s="4"/>
      <c r="IX342" s="4"/>
      <c r="IY342" s="4"/>
      <c r="IZ342" s="4"/>
      <c r="JA342" s="4"/>
      <c r="JB342" s="4"/>
      <c r="JC342" s="4"/>
      <c r="JD342" s="4"/>
      <c r="JE342" s="4"/>
    </row>
    <row r="343" spans="1:265" s="78" customFormat="1">
      <c r="A343" s="76"/>
      <c r="B343" s="76"/>
      <c r="C343" s="76"/>
      <c r="D343" s="76"/>
      <c r="E343" s="76"/>
      <c r="F343" s="76"/>
      <c r="H343" s="79"/>
      <c r="I343" s="66"/>
      <c r="J343" s="80"/>
      <c r="K343" s="82"/>
      <c r="L343" s="82"/>
      <c r="M343" s="66"/>
      <c r="N343" s="82"/>
      <c r="O343" s="82"/>
      <c r="P343" s="104"/>
      <c r="Q343" s="104"/>
      <c r="R343" s="104"/>
      <c r="S343" s="82"/>
      <c r="T343" s="82"/>
      <c r="U343" s="82"/>
      <c r="V343" s="66"/>
      <c r="W343" s="82"/>
      <c r="X343" s="82"/>
      <c r="Y343" s="183"/>
      <c r="Z343" s="82"/>
      <c r="AA343" s="181"/>
      <c r="AB343" s="82"/>
      <c r="AC343" s="82"/>
      <c r="AD343" s="82"/>
      <c r="AE343" s="82"/>
      <c r="AF343" s="82"/>
      <c r="AG343" s="83"/>
      <c r="AH343" s="83"/>
      <c r="AI343" s="219"/>
      <c r="AJ343" s="219"/>
      <c r="AK343" s="219"/>
      <c r="AL343" s="66"/>
      <c r="AM343" s="219"/>
      <c r="AN343" s="219"/>
      <c r="AO343" s="219"/>
      <c r="AP343" s="219"/>
      <c r="AQ343" s="219"/>
      <c r="AR343" s="219"/>
      <c r="AS343" s="219"/>
      <c r="AT343" s="219"/>
      <c r="AU343" s="219"/>
      <c r="AV343" s="219"/>
      <c r="AW343" s="219"/>
      <c r="AX343" s="219"/>
      <c r="AY343" s="219"/>
      <c r="AZ343" s="219"/>
      <c r="BA343" s="219"/>
      <c r="BB343" s="219"/>
      <c r="BC343" s="219"/>
      <c r="BD343" s="219"/>
      <c r="BE343" s="219"/>
      <c r="BF343" s="219"/>
      <c r="BG343" s="219"/>
      <c r="BH343" s="219"/>
      <c r="BI343" s="219"/>
      <c r="BJ343" s="219"/>
      <c r="BK343" s="219"/>
      <c r="BL343" s="219"/>
      <c r="BM343" s="219"/>
      <c r="BN343" s="219"/>
      <c r="BO343" s="219"/>
      <c r="BP343" s="219"/>
      <c r="BQ343" s="219"/>
      <c r="BR343" s="219"/>
      <c r="BS343" s="219"/>
      <c r="BT343" s="219"/>
      <c r="BU343" s="219"/>
      <c r="BV343" s="219"/>
      <c r="BW343" s="219"/>
      <c r="BX343" s="219"/>
      <c r="BY343" s="219"/>
      <c r="BZ343" s="219"/>
      <c r="CA343" s="219"/>
      <c r="CB343" s="219"/>
      <c r="CC343" s="219"/>
      <c r="CD343" s="219"/>
      <c r="CE343" s="219"/>
      <c r="CF343" s="219"/>
      <c r="CG343" s="219"/>
      <c r="CH343" s="219"/>
      <c r="CI343" s="219"/>
      <c r="CJ343" s="219"/>
      <c r="CK343" s="219"/>
      <c r="CL343" s="219"/>
      <c r="CM343" s="219"/>
      <c r="CN343" s="219"/>
      <c r="CO343" s="219"/>
      <c r="CP343" s="219"/>
      <c r="CQ343" s="219"/>
      <c r="CR343" s="219"/>
      <c r="CS343" s="219"/>
      <c r="CT343" s="219"/>
      <c r="CU343" s="219"/>
      <c r="CV343" s="219"/>
      <c r="CW343" s="219"/>
      <c r="CX343" s="219"/>
      <c r="CY343" s="219"/>
      <c r="CZ343" s="219"/>
      <c r="DA343" s="219"/>
      <c r="DB343" s="219"/>
      <c r="DC343" s="219"/>
      <c r="DD343" s="219"/>
      <c r="DE343" s="219"/>
      <c r="DF343" s="219"/>
      <c r="DG343" s="219"/>
      <c r="DH343" s="219"/>
      <c r="DI343" s="219"/>
      <c r="DJ343" s="219"/>
      <c r="DK343" s="219"/>
      <c r="DL343" s="219"/>
      <c r="DM343" s="219"/>
      <c r="DN343" s="219"/>
      <c r="DO343" s="219"/>
      <c r="DP343" s="219"/>
      <c r="DQ343" s="219"/>
      <c r="DR343" s="219"/>
      <c r="DS343" s="219"/>
      <c r="DT343" s="219"/>
      <c r="DU343" s="219"/>
      <c r="DV343" s="219"/>
      <c r="DW343" s="219"/>
      <c r="DX343" s="219"/>
      <c r="DY343" s="219"/>
      <c r="DZ343" s="219"/>
      <c r="EA343" s="219"/>
      <c r="EB343" s="219"/>
      <c r="EC343" s="219"/>
      <c r="ED343" s="219"/>
      <c r="EE343" s="219"/>
      <c r="EF343" s="219"/>
      <c r="EG343" s="219"/>
      <c r="EH343" s="219"/>
      <c r="EI343" s="219"/>
      <c r="EJ343" s="219"/>
      <c r="EK343" s="219"/>
      <c r="EL343" s="219"/>
      <c r="EM343" s="219"/>
      <c r="EN343" s="219"/>
      <c r="EO343" s="219"/>
      <c r="EP343" s="219"/>
      <c r="EQ343" s="219"/>
      <c r="ER343" s="219"/>
      <c r="ES343" s="219"/>
      <c r="ET343" s="219"/>
      <c r="EU343" s="219"/>
      <c r="EV343" s="219"/>
      <c r="EW343" s="219"/>
      <c r="EX343" s="219"/>
      <c r="EY343" s="219"/>
      <c r="EZ343" s="219"/>
      <c r="FA343" s="219"/>
      <c r="FB343" s="219"/>
      <c r="FC343" s="219"/>
      <c r="FD343" s="219"/>
      <c r="FE343" s="219"/>
      <c r="FF343" s="219"/>
      <c r="FG343" s="219"/>
      <c r="FH343" s="219"/>
      <c r="FI343" s="219"/>
      <c r="FJ343" s="219"/>
      <c r="FK343" s="219"/>
      <c r="FL343" s="219"/>
      <c r="FM343" s="219"/>
      <c r="FN343" s="219"/>
      <c r="FO343" s="219"/>
      <c r="FP343" s="219"/>
      <c r="FQ343" s="219"/>
      <c r="FR343" s="219"/>
      <c r="FS343" s="219"/>
      <c r="FT343" s="219"/>
      <c r="FU343" s="219"/>
      <c r="FV343" s="219"/>
      <c r="FW343" s="219"/>
      <c r="FX343" s="219"/>
      <c r="FY343" s="219"/>
      <c r="FZ343" s="219"/>
      <c r="GA343" s="219"/>
      <c r="GB343" s="219"/>
      <c r="GC343" s="219"/>
      <c r="GD343" s="219"/>
      <c r="GE343" s="219"/>
      <c r="GF343" s="219"/>
      <c r="GG343" s="219"/>
      <c r="GH343" s="219"/>
      <c r="GI343" s="219"/>
      <c r="GJ343" s="219"/>
      <c r="GK343" s="219"/>
      <c r="GL343" s="219"/>
      <c r="GM343" s="219"/>
      <c r="GN343" s="219"/>
      <c r="GO343" s="219"/>
      <c r="GP343" s="219"/>
      <c r="GQ343" s="219"/>
      <c r="GR343" s="219"/>
      <c r="GS343" s="219"/>
      <c r="GT343" s="219"/>
      <c r="GU343" s="219"/>
      <c r="GV343" s="219"/>
      <c r="GW343" s="219"/>
      <c r="GX343" s="219"/>
      <c r="GY343" s="219"/>
      <c r="GZ343" s="219"/>
      <c r="HA343" s="219"/>
      <c r="HB343" s="219"/>
      <c r="HC343" s="219"/>
      <c r="HD343" s="219"/>
      <c r="HE343" s="219"/>
      <c r="HF343" s="219"/>
      <c r="HG343" s="219"/>
      <c r="HH343" s="219"/>
      <c r="HI343" s="219"/>
      <c r="HJ343" s="219"/>
      <c r="HK343" s="219"/>
      <c r="HL343" s="219"/>
      <c r="HM343" s="219"/>
      <c r="HN343" s="219"/>
      <c r="HO343" s="219"/>
      <c r="HP343" s="219"/>
      <c r="HQ343" s="219"/>
      <c r="HR343" s="219"/>
      <c r="HS343" s="219"/>
      <c r="HT343" s="219"/>
      <c r="HU343" s="219"/>
      <c r="HV343" s="219"/>
      <c r="HW343" s="219"/>
      <c r="HX343" s="219"/>
      <c r="HY343" s="219"/>
      <c r="HZ343" s="219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  <c r="IR343" s="4"/>
      <c r="IS343" s="4"/>
      <c r="IT343" s="4"/>
      <c r="IU343" s="4"/>
      <c r="IV343" s="4"/>
      <c r="IW343" s="4"/>
      <c r="IX343" s="4"/>
      <c r="IY343" s="4"/>
      <c r="IZ343" s="4"/>
      <c r="JA343" s="4"/>
      <c r="JB343" s="4"/>
      <c r="JC343" s="4"/>
      <c r="JD343" s="4"/>
      <c r="JE343" s="4"/>
    </row>
    <row r="344" spans="1:265" s="78" customFormat="1">
      <c r="A344" s="76"/>
      <c r="B344" s="76"/>
      <c r="C344" s="76"/>
      <c r="D344" s="76"/>
      <c r="E344" s="76"/>
      <c r="F344" s="76"/>
      <c r="H344" s="79"/>
      <c r="I344" s="66"/>
      <c r="J344" s="80"/>
      <c r="K344" s="82"/>
      <c r="L344" s="82"/>
      <c r="M344" s="66"/>
      <c r="N344" s="82"/>
      <c r="O344" s="82"/>
      <c r="P344" s="104"/>
      <c r="Q344" s="104"/>
      <c r="R344" s="104"/>
      <c r="S344" s="82"/>
      <c r="T344" s="82"/>
      <c r="U344" s="82"/>
      <c r="V344" s="66"/>
      <c r="W344" s="82"/>
      <c r="X344" s="82"/>
      <c r="Y344" s="183"/>
      <c r="Z344" s="82"/>
      <c r="AA344" s="181"/>
      <c r="AB344" s="82"/>
      <c r="AC344" s="82"/>
      <c r="AD344" s="82"/>
      <c r="AE344" s="82"/>
      <c r="AF344" s="82"/>
      <c r="AG344" s="83"/>
      <c r="AH344" s="83"/>
      <c r="AI344" s="219"/>
      <c r="AJ344" s="219"/>
      <c r="AK344" s="219"/>
      <c r="AL344" s="66"/>
      <c r="AM344" s="219"/>
      <c r="AN344" s="219"/>
      <c r="AO344" s="219"/>
      <c r="AP344" s="219"/>
      <c r="AQ344" s="219"/>
      <c r="AR344" s="219"/>
      <c r="AS344" s="219"/>
      <c r="AT344" s="219"/>
      <c r="AU344" s="219"/>
      <c r="AV344" s="219"/>
      <c r="AW344" s="219"/>
      <c r="AX344" s="219"/>
      <c r="AY344" s="219"/>
      <c r="AZ344" s="219"/>
      <c r="BA344" s="219"/>
      <c r="BB344" s="219"/>
      <c r="BC344" s="219"/>
      <c r="BD344" s="219"/>
      <c r="BE344" s="219"/>
      <c r="BF344" s="219"/>
      <c r="BG344" s="219"/>
      <c r="BH344" s="219"/>
      <c r="BI344" s="219"/>
      <c r="BJ344" s="219"/>
      <c r="BK344" s="219"/>
      <c r="BL344" s="219"/>
      <c r="BM344" s="219"/>
      <c r="BN344" s="219"/>
      <c r="BO344" s="219"/>
      <c r="BP344" s="219"/>
      <c r="BQ344" s="219"/>
      <c r="BR344" s="219"/>
      <c r="BS344" s="219"/>
      <c r="BT344" s="219"/>
      <c r="BU344" s="219"/>
      <c r="BV344" s="219"/>
      <c r="BW344" s="219"/>
      <c r="BX344" s="219"/>
      <c r="BY344" s="219"/>
      <c r="BZ344" s="219"/>
      <c r="CA344" s="219"/>
      <c r="CB344" s="219"/>
      <c r="CC344" s="219"/>
      <c r="CD344" s="219"/>
      <c r="CE344" s="219"/>
      <c r="CF344" s="219"/>
      <c r="CG344" s="219"/>
      <c r="CH344" s="219"/>
      <c r="CI344" s="219"/>
      <c r="CJ344" s="219"/>
      <c r="CK344" s="219"/>
      <c r="CL344" s="219"/>
      <c r="CM344" s="219"/>
      <c r="CN344" s="219"/>
      <c r="CO344" s="219"/>
      <c r="CP344" s="219"/>
      <c r="CQ344" s="219"/>
      <c r="CR344" s="219"/>
      <c r="CS344" s="219"/>
      <c r="CT344" s="219"/>
      <c r="CU344" s="219"/>
      <c r="CV344" s="219"/>
      <c r="CW344" s="219"/>
      <c r="CX344" s="219"/>
      <c r="CY344" s="219"/>
      <c r="CZ344" s="219"/>
      <c r="DA344" s="219"/>
      <c r="DB344" s="219"/>
      <c r="DC344" s="219"/>
      <c r="DD344" s="219"/>
      <c r="DE344" s="219"/>
      <c r="DF344" s="219"/>
      <c r="DG344" s="219"/>
      <c r="DH344" s="219"/>
      <c r="DI344" s="219"/>
      <c r="DJ344" s="219"/>
      <c r="DK344" s="219"/>
      <c r="DL344" s="219"/>
      <c r="DM344" s="219"/>
      <c r="DN344" s="219"/>
      <c r="DO344" s="219"/>
      <c r="DP344" s="219"/>
      <c r="DQ344" s="219"/>
      <c r="DR344" s="219"/>
      <c r="DS344" s="219"/>
      <c r="DT344" s="219"/>
      <c r="DU344" s="219"/>
      <c r="DV344" s="219"/>
      <c r="DW344" s="219"/>
      <c r="DX344" s="219"/>
      <c r="DY344" s="219"/>
      <c r="DZ344" s="219"/>
      <c r="EA344" s="219"/>
      <c r="EB344" s="219"/>
      <c r="EC344" s="219"/>
      <c r="ED344" s="219"/>
      <c r="EE344" s="219"/>
      <c r="EF344" s="219"/>
      <c r="EG344" s="219"/>
      <c r="EH344" s="219"/>
      <c r="EI344" s="219"/>
      <c r="EJ344" s="219"/>
      <c r="EK344" s="219"/>
      <c r="EL344" s="219"/>
      <c r="EM344" s="219"/>
      <c r="EN344" s="219"/>
      <c r="EO344" s="219"/>
      <c r="EP344" s="219"/>
      <c r="EQ344" s="219"/>
      <c r="ER344" s="219"/>
      <c r="ES344" s="219"/>
      <c r="ET344" s="219"/>
      <c r="EU344" s="219"/>
      <c r="EV344" s="219"/>
      <c r="EW344" s="219"/>
      <c r="EX344" s="219"/>
      <c r="EY344" s="219"/>
      <c r="EZ344" s="219"/>
      <c r="FA344" s="219"/>
      <c r="FB344" s="219"/>
      <c r="FC344" s="219"/>
      <c r="FD344" s="219"/>
      <c r="FE344" s="219"/>
      <c r="FF344" s="219"/>
      <c r="FG344" s="219"/>
      <c r="FH344" s="219"/>
      <c r="FI344" s="219"/>
      <c r="FJ344" s="219"/>
      <c r="FK344" s="219"/>
      <c r="FL344" s="219"/>
      <c r="FM344" s="219"/>
      <c r="FN344" s="219"/>
      <c r="FO344" s="219"/>
      <c r="FP344" s="219"/>
      <c r="FQ344" s="219"/>
      <c r="FR344" s="219"/>
      <c r="FS344" s="219"/>
      <c r="FT344" s="219"/>
      <c r="FU344" s="219"/>
      <c r="FV344" s="219"/>
      <c r="FW344" s="219"/>
      <c r="FX344" s="219"/>
      <c r="FY344" s="219"/>
      <c r="FZ344" s="219"/>
      <c r="GA344" s="219"/>
      <c r="GB344" s="219"/>
      <c r="GC344" s="219"/>
      <c r="GD344" s="219"/>
      <c r="GE344" s="219"/>
      <c r="GF344" s="219"/>
      <c r="GG344" s="219"/>
      <c r="GH344" s="219"/>
      <c r="GI344" s="219"/>
      <c r="GJ344" s="219"/>
      <c r="GK344" s="219"/>
      <c r="GL344" s="219"/>
      <c r="GM344" s="219"/>
      <c r="GN344" s="219"/>
      <c r="GO344" s="219"/>
      <c r="GP344" s="219"/>
      <c r="GQ344" s="219"/>
      <c r="GR344" s="219"/>
      <c r="GS344" s="219"/>
      <c r="GT344" s="219"/>
      <c r="GU344" s="219"/>
      <c r="GV344" s="219"/>
      <c r="GW344" s="219"/>
      <c r="GX344" s="219"/>
      <c r="GY344" s="219"/>
      <c r="GZ344" s="219"/>
      <c r="HA344" s="219"/>
      <c r="HB344" s="219"/>
      <c r="HC344" s="219"/>
      <c r="HD344" s="219"/>
      <c r="HE344" s="219"/>
      <c r="HF344" s="219"/>
      <c r="HG344" s="219"/>
      <c r="HH344" s="219"/>
      <c r="HI344" s="219"/>
      <c r="HJ344" s="219"/>
      <c r="HK344" s="219"/>
      <c r="HL344" s="219"/>
      <c r="HM344" s="219"/>
      <c r="HN344" s="219"/>
      <c r="HO344" s="219"/>
      <c r="HP344" s="219"/>
      <c r="HQ344" s="219"/>
      <c r="HR344" s="219"/>
      <c r="HS344" s="219"/>
      <c r="HT344" s="219"/>
      <c r="HU344" s="219"/>
      <c r="HV344" s="219"/>
      <c r="HW344" s="219"/>
      <c r="HX344" s="219"/>
      <c r="HY344" s="219"/>
      <c r="HZ344" s="219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  <c r="IR344" s="4"/>
      <c r="IS344" s="4"/>
      <c r="IT344" s="4"/>
      <c r="IU344" s="4"/>
      <c r="IV344" s="4"/>
      <c r="IW344" s="4"/>
      <c r="IX344" s="4"/>
      <c r="IY344" s="4"/>
      <c r="IZ344" s="4"/>
      <c r="JA344" s="4"/>
      <c r="JB344" s="4"/>
      <c r="JC344" s="4"/>
      <c r="JD344" s="4"/>
      <c r="JE344" s="4"/>
    </row>
    <row r="345" spans="1:265" s="78" customFormat="1">
      <c r="A345" s="76"/>
      <c r="B345" s="76"/>
      <c r="C345" s="76"/>
      <c r="D345" s="76"/>
      <c r="E345" s="76"/>
      <c r="F345" s="76"/>
      <c r="H345" s="79"/>
      <c r="I345" s="66"/>
      <c r="J345" s="80"/>
      <c r="K345" s="82"/>
      <c r="L345" s="82"/>
      <c r="M345" s="66"/>
      <c r="N345" s="82"/>
      <c r="O345" s="82"/>
      <c r="P345" s="104"/>
      <c r="Q345" s="104"/>
      <c r="R345" s="104"/>
      <c r="S345" s="82"/>
      <c r="T345" s="82"/>
      <c r="U345" s="82"/>
      <c r="V345" s="66"/>
      <c r="W345" s="82"/>
      <c r="X345" s="82"/>
      <c r="Y345" s="183"/>
      <c r="Z345" s="82"/>
      <c r="AA345" s="181"/>
      <c r="AB345" s="82"/>
      <c r="AC345" s="82"/>
      <c r="AD345" s="82"/>
      <c r="AE345" s="82"/>
      <c r="AF345" s="82"/>
      <c r="AG345" s="83"/>
      <c r="AH345" s="83"/>
      <c r="AI345" s="219"/>
      <c r="AJ345" s="219"/>
      <c r="AK345" s="219"/>
      <c r="AL345" s="66"/>
      <c r="AM345" s="219"/>
      <c r="AN345" s="219"/>
      <c r="AO345" s="219"/>
      <c r="AP345" s="219"/>
      <c r="AQ345" s="219"/>
      <c r="AR345" s="219"/>
      <c r="AS345" s="219"/>
      <c r="AT345" s="219"/>
      <c r="AU345" s="219"/>
      <c r="AV345" s="219"/>
      <c r="AW345" s="219"/>
      <c r="AX345" s="219"/>
      <c r="AY345" s="219"/>
      <c r="AZ345" s="219"/>
      <c r="BA345" s="219"/>
      <c r="BB345" s="219"/>
      <c r="BC345" s="219"/>
      <c r="BD345" s="219"/>
      <c r="BE345" s="219"/>
      <c r="BF345" s="219"/>
      <c r="BG345" s="219"/>
      <c r="BH345" s="219"/>
      <c r="BI345" s="219"/>
      <c r="BJ345" s="219"/>
      <c r="BK345" s="219"/>
      <c r="BL345" s="219"/>
      <c r="BM345" s="219"/>
      <c r="BN345" s="219"/>
      <c r="BO345" s="219"/>
      <c r="BP345" s="219"/>
      <c r="BQ345" s="219"/>
      <c r="BR345" s="219"/>
      <c r="BS345" s="219"/>
      <c r="BT345" s="219"/>
      <c r="BU345" s="219"/>
      <c r="BV345" s="219"/>
      <c r="BW345" s="219"/>
      <c r="BX345" s="219"/>
      <c r="BY345" s="219"/>
      <c r="BZ345" s="219"/>
      <c r="CA345" s="219"/>
      <c r="CB345" s="219"/>
      <c r="CC345" s="219"/>
      <c r="CD345" s="219"/>
      <c r="CE345" s="219"/>
      <c r="CF345" s="219"/>
      <c r="CG345" s="219"/>
      <c r="CH345" s="219"/>
      <c r="CI345" s="219"/>
      <c r="CJ345" s="219"/>
      <c r="CK345" s="219"/>
      <c r="CL345" s="219"/>
      <c r="CM345" s="219"/>
      <c r="CN345" s="219"/>
      <c r="CO345" s="219"/>
      <c r="CP345" s="219"/>
      <c r="CQ345" s="219"/>
      <c r="CR345" s="219"/>
      <c r="CS345" s="219"/>
      <c r="CT345" s="219"/>
      <c r="CU345" s="219"/>
      <c r="CV345" s="219"/>
      <c r="CW345" s="219"/>
      <c r="CX345" s="219"/>
      <c r="CY345" s="219"/>
      <c r="CZ345" s="219"/>
      <c r="DA345" s="219"/>
      <c r="DB345" s="219"/>
      <c r="DC345" s="219"/>
      <c r="DD345" s="219"/>
      <c r="DE345" s="219"/>
      <c r="DF345" s="219"/>
      <c r="DG345" s="219"/>
      <c r="DH345" s="219"/>
      <c r="DI345" s="219"/>
      <c r="DJ345" s="219"/>
      <c r="DK345" s="219"/>
      <c r="DL345" s="219"/>
      <c r="DM345" s="219"/>
      <c r="DN345" s="219"/>
      <c r="DO345" s="219"/>
      <c r="DP345" s="219"/>
      <c r="DQ345" s="219"/>
      <c r="DR345" s="219"/>
      <c r="DS345" s="219"/>
      <c r="DT345" s="219"/>
      <c r="DU345" s="219"/>
      <c r="DV345" s="219"/>
      <c r="DW345" s="219"/>
      <c r="DX345" s="219"/>
      <c r="DY345" s="219"/>
      <c r="DZ345" s="219"/>
      <c r="EA345" s="219"/>
      <c r="EB345" s="219"/>
      <c r="EC345" s="219"/>
      <c r="ED345" s="219"/>
      <c r="EE345" s="219"/>
      <c r="EF345" s="219"/>
      <c r="EG345" s="219"/>
      <c r="EH345" s="219"/>
      <c r="EI345" s="219"/>
      <c r="EJ345" s="219"/>
      <c r="EK345" s="219"/>
      <c r="EL345" s="219"/>
      <c r="EM345" s="219"/>
      <c r="EN345" s="219"/>
      <c r="EO345" s="219"/>
      <c r="EP345" s="219"/>
      <c r="EQ345" s="219"/>
      <c r="ER345" s="219"/>
      <c r="ES345" s="219"/>
      <c r="ET345" s="219"/>
      <c r="EU345" s="219"/>
      <c r="EV345" s="219"/>
      <c r="EW345" s="219"/>
      <c r="EX345" s="219"/>
      <c r="EY345" s="219"/>
      <c r="EZ345" s="219"/>
      <c r="FA345" s="219"/>
      <c r="FB345" s="219"/>
      <c r="FC345" s="219"/>
      <c r="FD345" s="219"/>
      <c r="FE345" s="219"/>
      <c r="FF345" s="219"/>
      <c r="FG345" s="219"/>
      <c r="FH345" s="219"/>
      <c r="FI345" s="219"/>
      <c r="FJ345" s="219"/>
      <c r="FK345" s="219"/>
      <c r="FL345" s="219"/>
      <c r="FM345" s="219"/>
      <c r="FN345" s="219"/>
      <c r="FO345" s="219"/>
      <c r="FP345" s="219"/>
      <c r="FQ345" s="219"/>
      <c r="FR345" s="219"/>
      <c r="FS345" s="219"/>
      <c r="FT345" s="219"/>
      <c r="FU345" s="219"/>
      <c r="FV345" s="219"/>
      <c r="FW345" s="219"/>
      <c r="FX345" s="219"/>
      <c r="FY345" s="219"/>
      <c r="FZ345" s="219"/>
      <c r="GA345" s="219"/>
      <c r="GB345" s="219"/>
      <c r="GC345" s="219"/>
      <c r="GD345" s="219"/>
      <c r="GE345" s="219"/>
      <c r="GF345" s="219"/>
      <c r="GG345" s="219"/>
      <c r="GH345" s="219"/>
      <c r="GI345" s="219"/>
      <c r="GJ345" s="219"/>
      <c r="GK345" s="219"/>
      <c r="GL345" s="219"/>
      <c r="GM345" s="219"/>
      <c r="GN345" s="219"/>
      <c r="GO345" s="219"/>
      <c r="GP345" s="219"/>
      <c r="GQ345" s="219"/>
      <c r="GR345" s="219"/>
      <c r="GS345" s="219"/>
      <c r="GT345" s="219"/>
      <c r="GU345" s="219"/>
      <c r="GV345" s="219"/>
      <c r="GW345" s="219"/>
      <c r="GX345" s="219"/>
      <c r="GY345" s="219"/>
      <c r="GZ345" s="219"/>
      <c r="HA345" s="219"/>
      <c r="HB345" s="219"/>
      <c r="HC345" s="219"/>
      <c r="HD345" s="219"/>
      <c r="HE345" s="219"/>
      <c r="HF345" s="219"/>
      <c r="HG345" s="219"/>
      <c r="HH345" s="219"/>
      <c r="HI345" s="219"/>
      <c r="HJ345" s="219"/>
      <c r="HK345" s="219"/>
      <c r="HL345" s="219"/>
      <c r="HM345" s="219"/>
      <c r="HN345" s="219"/>
      <c r="HO345" s="219"/>
      <c r="HP345" s="219"/>
      <c r="HQ345" s="219"/>
      <c r="HR345" s="219"/>
      <c r="HS345" s="219"/>
      <c r="HT345" s="219"/>
      <c r="HU345" s="219"/>
      <c r="HV345" s="219"/>
      <c r="HW345" s="219"/>
      <c r="HX345" s="219"/>
      <c r="HY345" s="219"/>
      <c r="HZ345" s="219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  <c r="IR345" s="4"/>
      <c r="IS345" s="4"/>
      <c r="IT345" s="4"/>
      <c r="IU345" s="4"/>
      <c r="IV345" s="4"/>
      <c r="IW345" s="4"/>
      <c r="IX345" s="4"/>
      <c r="IY345" s="4"/>
      <c r="IZ345" s="4"/>
      <c r="JA345" s="4"/>
      <c r="JB345" s="4"/>
      <c r="JC345" s="4"/>
      <c r="JD345" s="4"/>
      <c r="JE345" s="4"/>
    </row>
    <row r="346" spans="1:265" s="78" customFormat="1">
      <c r="A346" s="76"/>
      <c r="B346" s="76"/>
      <c r="C346" s="76"/>
      <c r="D346" s="76"/>
      <c r="E346" s="76"/>
      <c r="F346" s="76"/>
      <c r="H346" s="79"/>
      <c r="I346" s="66"/>
      <c r="J346" s="80"/>
      <c r="K346" s="82"/>
      <c r="L346" s="82"/>
      <c r="M346" s="66"/>
      <c r="N346" s="82"/>
      <c r="O346" s="82"/>
      <c r="P346" s="104"/>
      <c r="Q346" s="104"/>
      <c r="R346" s="104"/>
      <c r="S346" s="82"/>
      <c r="T346" s="82"/>
      <c r="U346" s="82"/>
      <c r="V346" s="66"/>
      <c r="W346" s="82"/>
      <c r="X346" s="82"/>
      <c r="Y346" s="183"/>
      <c r="Z346" s="82"/>
      <c r="AA346" s="181"/>
      <c r="AB346" s="82"/>
      <c r="AC346" s="82"/>
      <c r="AD346" s="82"/>
      <c r="AE346" s="82"/>
      <c r="AF346" s="82"/>
      <c r="AG346" s="83"/>
      <c r="AH346" s="83"/>
      <c r="AI346" s="219"/>
      <c r="AJ346" s="219"/>
      <c r="AK346" s="219"/>
      <c r="AL346" s="66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  <c r="IR346" s="4"/>
      <c r="IS346" s="4"/>
      <c r="IT346" s="4"/>
      <c r="IU346" s="4"/>
      <c r="IV346" s="4"/>
      <c r="IW346" s="4"/>
      <c r="IX346" s="4"/>
      <c r="IY346" s="4"/>
      <c r="IZ346" s="4"/>
      <c r="JA346" s="4"/>
      <c r="JB346" s="4"/>
      <c r="JC346" s="4"/>
      <c r="JD346" s="4"/>
      <c r="JE346" s="4"/>
    </row>
    <row r="347" spans="1:265" s="78" customFormat="1">
      <c r="A347" s="76"/>
      <c r="B347" s="76"/>
      <c r="C347" s="76"/>
      <c r="D347" s="76"/>
      <c r="E347" s="76"/>
      <c r="F347" s="76"/>
      <c r="H347" s="79"/>
      <c r="I347" s="66"/>
      <c r="J347" s="80"/>
      <c r="K347" s="82"/>
      <c r="L347" s="82"/>
      <c r="M347" s="66"/>
      <c r="N347" s="82"/>
      <c r="O347" s="82"/>
      <c r="P347" s="104"/>
      <c r="Q347" s="104"/>
      <c r="R347" s="104"/>
      <c r="S347" s="82"/>
      <c r="T347" s="82"/>
      <c r="U347" s="82"/>
      <c r="V347" s="66"/>
      <c r="W347" s="82"/>
      <c r="X347" s="82"/>
      <c r="Y347" s="183"/>
      <c r="Z347" s="82"/>
      <c r="AA347" s="181"/>
      <c r="AB347" s="82"/>
      <c r="AC347" s="82"/>
      <c r="AD347" s="82"/>
      <c r="AE347" s="82"/>
      <c r="AF347" s="82"/>
      <c r="AG347" s="83"/>
      <c r="AH347" s="83"/>
      <c r="AI347" s="219"/>
      <c r="AJ347" s="219"/>
      <c r="AK347" s="219"/>
      <c r="AL347" s="66"/>
      <c r="AM347" s="219"/>
      <c r="AN347" s="219"/>
      <c r="AO347" s="219"/>
      <c r="AP347" s="219"/>
      <c r="AQ347" s="219"/>
      <c r="AR347" s="219"/>
      <c r="AS347" s="219"/>
      <c r="AT347" s="219"/>
      <c r="AU347" s="219"/>
      <c r="AV347" s="219"/>
      <c r="AW347" s="219"/>
      <c r="AX347" s="219"/>
      <c r="AY347" s="219"/>
      <c r="AZ347" s="219"/>
      <c r="BA347" s="219"/>
      <c r="BB347" s="219"/>
      <c r="BC347" s="219"/>
      <c r="BD347" s="219"/>
      <c r="BE347" s="219"/>
      <c r="BF347" s="219"/>
      <c r="BG347" s="219"/>
      <c r="BH347" s="219"/>
      <c r="BI347" s="219"/>
      <c r="BJ347" s="219"/>
      <c r="BK347" s="219"/>
      <c r="BL347" s="219"/>
      <c r="BM347" s="219"/>
      <c r="BN347" s="219"/>
      <c r="BO347" s="219"/>
      <c r="BP347" s="219"/>
      <c r="BQ347" s="219"/>
      <c r="BR347" s="219"/>
      <c r="BS347" s="219"/>
      <c r="BT347" s="219"/>
      <c r="BU347" s="219"/>
      <c r="BV347" s="219"/>
      <c r="BW347" s="219"/>
      <c r="BX347" s="219"/>
      <c r="BY347" s="219"/>
      <c r="BZ347" s="219"/>
      <c r="CA347" s="219"/>
      <c r="CB347" s="219"/>
      <c r="CC347" s="219"/>
      <c r="CD347" s="219"/>
      <c r="CE347" s="219"/>
      <c r="CF347" s="219"/>
      <c r="CG347" s="219"/>
      <c r="CH347" s="219"/>
      <c r="CI347" s="219"/>
      <c r="CJ347" s="219"/>
      <c r="CK347" s="219"/>
      <c r="CL347" s="219"/>
      <c r="CM347" s="219"/>
      <c r="CN347" s="219"/>
      <c r="CO347" s="219"/>
      <c r="CP347" s="219"/>
      <c r="CQ347" s="219"/>
      <c r="CR347" s="219"/>
      <c r="CS347" s="219"/>
      <c r="CT347" s="219"/>
      <c r="CU347" s="219"/>
      <c r="CV347" s="219"/>
      <c r="CW347" s="219"/>
      <c r="CX347" s="219"/>
      <c r="CY347" s="219"/>
      <c r="CZ347" s="219"/>
      <c r="DA347" s="219"/>
      <c r="DB347" s="219"/>
      <c r="DC347" s="219"/>
      <c r="DD347" s="219"/>
      <c r="DE347" s="219"/>
      <c r="DF347" s="219"/>
      <c r="DG347" s="219"/>
      <c r="DH347" s="219"/>
      <c r="DI347" s="219"/>
      <c r="DJ347" s="219"/>
      <c r="DK347" s="219"/>
      <c r="DL347" s="219"/>
      <c r="DM347" s="219"/>
      <c r="DN347" s="219"/>
      <c r="DO347" s="219"/>
      <c r="DP347" s="219"/>
      <c r="DQ347" s="219"/>
      <c r="DR347" s="219"/>
      <c r="DS347" s="219"/>
      <c r="DT347" s="219"/>
      <c r="DU347" s="219"/>
      <c r="DV347" s="219"/>
      <c r="DW347" s="219"/>
      <c r="DX347" s="219"/>
      <c r="DY347" s="219"/>
      <c r="DZ347" s="219"/>
      <c r="EA347" s="219"/>
      <c r="EB347" s="219"/>
      <c r="EC347" s="219"/>
      <c r="ED347" s="219"/>
      <c r="EE347" s="219"/>
      <c r="EF347" s="219"/>
      <c r="EG347" s="219"/>
      <c r="EH347" s="219"/>
      <c r="EI347" s="219"/>
      <c r="EJ347" s="219"/>
      <c r="EK347" s="219"/>
      <c r="EL347" s="219"/>
      <c r="EM347" s="219"/>
      <c r="EN347" s="219"/>
      <c r="EO347" s="219"/>
      <c r="EP347" s="219"/>
      <c r="EQ347" s="219"/>
      <c r="ER347" s="219"/>
      <c r="ES347" s="219"/>
      <c r="ET347" s="219"/>
      <c r="EU347" s="219"/>
      <c r="EV347" s="219"/>
      <c r="EW347" s="219"/>
      <c r="EX347" s="219"/>
      <c r="EY347" s="219"/>
      <c r="EZ347" s="219"/>
      <c r="FA347" s="219"/>
      <c r="FB347" s="219"/>
      <c r="FC347" s="219"/>
      <c r="FD347" s="219"/>
      <c r="FE347" s="219"/>
      <c r="FF347" s="219"/>
      <c r="FG347" s="219"/>
      <c r="FH347" s="219"/>
      <c r="FI347" s="219"/>
      <c r="FJ347" s="219"/>
      <c r="FK347" s="219"/>
      <c r="FL347" s="219"/>
      <c r="FM347" s="219"/>
      <c r="FN347" s="219"/>
      <c r="FO347" s="219"/>
      <c r="FP347" s="219"/>
      <c r="FQ347" s="219"/>
      <c r="FR347" s="219"/>
      <c r="FS347" s="219"/>
      <c r="FT347" s="219"/>
      <c r="FU347" s="219"/>
      <c r="FV347" s="219"/>
      <c r="FW347" s="219"/>
      <c r="FX347" s="219"/>
      <c r="FY347" s="219"/>
      <c r="FZ347" s="219"/>
      <c r="GA347" s="219"/>
      <c r="GB347" s="219"/>
      <c r="GC347" s="219"/>
      <c r="GD347" s="219"/>
      <c r="GE347" s="219"/>
      <c r="GF347" s="219"/>
      <c r="GG347" s="219"/>
      <c r="GH347" s="219"/>
      <c r="GI347" s="219"/>
      <c r="GJ347" s="219"/>
      <c r="GK347" s="219"/>
      <c r="GL347" s="219"/>
      <c r="GM347" s="219"/>
      <c r="GN347" s="219"/>
      <c r="GO347" s="219"/>
      <c r="GP347" s="219"/>
      <c r="GQ347" s="219"/>
      <c r="GR347" s="219"/>
      <c r="GS347" s="219"/>
      <c r="GT347" s="219"/>
      <c r="GU347" s="219"/>
      <c r="GV347" s="219"/>
      <c r="GW347" s="219"/>
      <c r="GX347" s="219"/>
      <c r="GY347" s="219"/>
      <c r="GZ347" s="219"/>
      <c r="HA347" s="219"/>
      <c r="HB347" s="219"/>
      <c r="HC347" s="219"/>
      <c r="HD347" s="219"/>
      <c r="HE347" s="219"/>
      <c r="HF347" s="219"/>
      <c r="HG347" s="219"/>
      <c r="HH347" s="219"/>
      <c r="HI347" s="219"/>
      <c r="HJ347" s="219"/>
      <c r="HK347" s="219"/>
      <c r="HL347" s="219"/>
      <c r="HM347" s="219"/>
      <c r="HN347" s="219"/>
      <c r="HO347" s="219"/>
      <c r="HP347" s="219"/>
      <c r="HQ347" s="219"/>
      <c r="HR347" s="219"/>
      <c r="HS347" s="219"/>
      <c r="HT347" s="219"/>
      <c r="HU347" s="219"/>
      <c r="HV347" s="219"/>
      <c r="HW347" s="219"/>
      <c r="HX347" s="219"/>
      <c r="HY347" s="219"/>
      <c r="HZ347" s="219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</row>
    <row r="348" spans="1:265" s="78" customFormat="1">
      <c r="A348" s="76"/>
      <c r="B348" s="76"/>
      <c r="C348" s="76"/>
      <c r="D348" s="76"/>
      <c r="E348" s="76"/>
      <c r="F348" s="76"/>
      <c r="H348" s="79"/>
      <c r="I348" s="66"/>
      <c r="J348" s="80"/>
      <c r="K348" s="82"/>
      <c r="L348" s="82"/>
      <c r="M348" s="66"/>
      <c r="N348" s="82"/>
      <c r="O348" s="82"/>
      <c r="P348" s="104"/>
      <c r="Q348" s="104"/>
      <c r="R348" s="104"/>
      <c r="S348" s="82"/>
      <c r="T348" s="82"/>
      <c r="U348" s="82"/>
      <c r="V348" s="66"/>
      <c r="W348" s="82"/>
      <c r="X348" s="82"/>
      <c r="Y348" s="183"/>
      <c r="Z348" s="82"/>
      <c r="AA348" s="181"/>
      <c r="AB348" s="82"/>
      <c r="AC348" s="82"/>
      <c r="AD348" s="82"/>
      <c r="AE348" s="82"/>
      <c r="AF348" s="82"/>
      <c r="AG348" s="83"/>
      <c r="AH348" s="83"/>
      <c r="AI348" s="219"/>
      <c r="AJ348" s="219"/>
      <c r="AK348" s="219"/>
      <c r="AL348" s="66"/>
      <c r="AM348" s="219"/>
      <c r="AN348" s="219"/>
      <c r="AO348" s="219"/>
      <c r="AP348" s="219"/>
      <c r="AQ348" s="219"/>
      <c r="AR348" s="219"/>
      <c r="AS348" s="219"/>
      <c r="AT348" s="219"/>
      <c r="AU348" s="219"/>
      <c r="AV348" s="219"/>
      <c r="AW348" s="219"/>
      <c r="AX348" s="219"/>
      <c r="AY348" s="219"/>
      <c r="AZ348" s="219"/>
      <c r="BA348" s="219"/>
      <c r="BB348" s="219"/>
      <c r="BC348" s="219"/>
      <c r="BD348" s="219"/>
      <c r="BE348" s="219"/>
      <c r="BF348" s="219"/>
      <c r="BG348" s="219"/>
      <c r="BH348" s="219"/>
      <c r="BI348" s="219"/>
      <c r="BJ348" s="219"/>
      <c r="BK348" s="219"/>
      <c r="BL348" s="219"/>
      <c r="BM348" s="219"/>
      <c r="BN348" s="219"/>
      <c r="BO348" s="219"/>
      <c r="BP348" s="219"/>
      <c r="BQ348" s="219"/>
      <c r="BR348" s="219"/>
      <c r="BS348" s="219"/>
      <c r="BT348" s="219"/>
      <c r="BU348" s="219"/>
      <c r="BV348" s="219"/>
      <c r="BW348" s="219"/>
      <c r="BX348" s="219"/>
      <c r="BY348" s="219"/>
      <c r="BZ348" s="219"/>
      <c r="CA348" s="219"/>
      <c r="CB348" s="219"/>
      <c r="CC348" s="219"/>
      <c r="CD348" s="219"/>
      <c r="CE348" s="219"/>
      <c r="CF348" s="219"/>
      <c r="CG348" s="219"/>
      <c r="CH348" s="219"/>
      <c r="CI348" s="219"/>
      <c r="CJ348" s="219"/>
      <c r="CK348" s="219"/>
      <c r="CL348" s="219"/>
      <c r="CM348" s="219"/>
      <c r="CN348" s="219"/>
      <c r="CO348" s="219"/>
      <c r="CP348" s="219"/>
      <c r="CQ348" s="219"/>
      <c r="CR348" s="219"/>
      <c r="CS348" s="219"/>
      <c r="CT348" s="219"/>
      <c r="CU348" s="219"/>
      <c r="CV348" s="219"/>
      <c r="CW348" s="219"/>
      <c r="CX348" s="219"/>
      <c r="CY348" s="219"/>
      <c r="CZ348" s="219"/>
      <c r="DA348" s="219"/>
      <c r="DB348" s="219"/>
      <c r="DC348" s="219"/>
      <c r="DD348" s="219"/>
      <c r="DE348" s="219"/>
      <c r="DF348" s="219"/>
      <c r="DG348" s="219"/>
      <c r="DH348" s="219"/>
      <c r="DI348" s="219"/>
      <c r="DJ348" s="219"/>
      <c r="DK348" s="219"/>
      <c r="DL348" s="219"/>
      <c r="DM348" s="219"/>
      <c r="DN348" s="219"/>
      <c r="DO348" s="219"/>
      <c r="DP348" s="219"/>
      <c r="DQ348" s="219"/>
      <c r="DR348" s="219"/>
      <c r="DS348" s="219"/>
      <c r="DT348" s="219"/>
      <c r="DU348" s="219"/>
      <c r="DV348" s="219"/>
      <c r="DW348" s="219"/>
      <c r="DX348" s="219"/>
      <c r="DY348" s="219"/>
      <c r="DZ348" s="219"/>
      <c r="EA348" s="219"/>
      <c r="EB348" s="219"/>
      <c r="EC348" s="219"/>
      <c r="ED348" s="219"/>
      <c r="EE348" s="219"/>
      <c r="EF348" s="219"/>
      <c r="EG348" s="219"/>
      <c r="EH348" s="219"/>
      <c r="EI348" s="219"/>
      <c r="EJ348" s="219"/>
      <c r="EK348" s="219"/>
      <c r="EL348" s="219"/>
      <c r="EM348" s="219"/>
      <c r="EN348" s="219"/>
      <c r="EO348" s="219"/>
      <c r="EP348" s="219"/>
      <c r="EQ348" s="219"/>
      <c r="ER348" s="219"/>
      <c r="ES348" s="219"/>
      <c r="ET348" s="219"/>
      <c r="EU348" s="219"/>
      <c r="EV348" s="219"/>
      <c r="EW348" s="219"/>
      <c r="EX348" s="219"/>
      <c r="EY348" s="219"/>
      <c r="EZ348" s="219"/>
      <c r="FA348" s="219"/>
      <c r="FB348" s="219"/>
      <c r="FC348" s="219"/>
      <c r="FD348" s="219"/>
      <c r="FE348" s="219"/>
      <c r="FF348" s="219"/>
      <c r="FG348" s="219"/>
      <c r="FH348" s="219"/>
      <c r="FI348" s="219"/>
      <c r="FJ348" s="219"/>
      <c r="FK348" s="219"/>
      <c r="FL348" s="219"/>
      <c r="FM348" s="219"/>
      <c r="FN348" s="219"/>
      <c r="FO348" s="219"/>
      <c r="FP348" s="219"/>
      <c r="FQ348" s="219"/>
      <c r="FR348" s="219"/>
      <c r="FS348" s="219"/>
      <c r="FT348" s="219"/>
      <c r="FU348" s="219"/>
      <c r="FV348" s="219"/>
      <c r="FW348" s="219"/>
      <c r="FX348" s="219"/>
      <c r="FY348" s="219"/>
      <c r="FZ348" s="219"/>
      <c r="GA348" s="219"/>
      <c r="GB348" s="219"/>
      <c r="GC348" s="219"/>
      <c r="GD348" s="219"/>
      <c r="GE348" s="219"/>
      <c r="GF348" s="219"/>
      <c r="GG348" s="219"/>
      <c r="GH348" s="219"/>
      <c r="GI348" s="219"/>
      <c r="GJ348" s="219"/>
      <c r="GK348" s="219"/>
      <c r="GL348" s="219"/>
      <c r="GM348" s="219"/>
      <c r="GN348" s="219"/>
      <c r="GO348" s="219"/>
      <c r="GP348" s="219"/>
      <c r="GQ348" s="219"/>
      <c r="GR348" s="219"/>
      <c r="GS348" s="219"/>
      <c r="GT348" s="219"/>
      <c r="GU348" s="219"/>
      <c r="GV348" s="219"/>
      <c r="GW348" s="219"/>
      <c r="GX348" s="219"/>
      <c r="GY348" s="219"/>
      <c r="GZ348" s="219"/>
      <c r="HA348" s="219"/>
      <c r="HB348" s="219"/>
      <c r="HC348" s="219"/>
      <c r="HD348" s="219"/>
      <c r="HE348" s="219"/>
      <c r="HF348" s="219"/>
      <c r="HG348" s="219"/>
      <c r="HH348" s="219"/>
      <c r="HI348" s="219"/>
      <c r="HJ348" s="219"/>
      <c r="HK348" s="219"/>
      <c r="HL348" s="219"/>
      <c r="HM348" s="219"/>
      <c r="HN348" s="219"/>
      <c r="HO348" s="219"/>
      <c r="HP348" s="219"/>
      <c r="HQ348" s="219"/>
      <c r="HR348" s="219"/>
      <c r="HS348" s="219"/>
      <c r="HT348" s="219"/>
      <c r="HU348" s="219"/>
      <c r="HV348" s="219"/>
      <c r="HW348" s="219"/>
      <c r="HX348" s="219"/>
      <c r="HY348" s="219"/>
      <c r="HZ348" s="219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  <c r="IR348" s="4"/>
      <c r="IS348" s="4"/>
      <c r="IT348" s="4"/>
      <c r="IU348" s="4"/>
      <c r="IV348" s="4"/>
      <c r="IW348" s="4"/>
      <c r="IX348" s="4"/>
      <c r="IY348" s="4"/>
      <c r="IZ348" s="4"/>
      <c r="JA348" s="4"/>
      <c r="JB348" s="4"/>
      <c r="JC348" s="4"/>
      <c r="JD348" s="4"/>
      <c r="JE348" s="4"/>
    </row>
    <row r="349" spans="1:265" s="78" customFormat="1">
      <c r="A349" s="76"/>
      <c r="B349" s="76"/>
      <c r="C349" s="76"/>
      <c r="D349" s="76"/>
      <c r="E349" s="76"/>
      <c r="F349" s="76"/>
      <c r="H349" s="79"/>
      <c r="I349" s="66"/>
      <c r="J349" s="80"/>
      <c r="K349" s="82"/>
      <c r="L349" s="82"/>
      <c r="M349" s="66"/>
      <c r="N349" s="82"/>
      <c r="O349" s="82"/>
      <c r="P349" s="104"/>
      <c r="Q349" s="104"/>
      <c r="R349" s="104"/>
      <c r="S349" s="82"/>
      <c r="T349" s="82"/>
      <c r="U349" s="82"/>
      <c r="V349" s="66"/>
      <c r="W349" s="82"/>
      <c r="X349" s="82"/>
      <c r="Y349" s="183"/>
      <c r="Z349" s="82"/>
      <c r="AA349" s="181"/>
      <c r="AB349" s="82"/>
      <c r="AC349" s="82"/>
      <c r="AD349" s="82"/>
      <c r="AE349" s="82"/>
      <c r="AF349" s="82"/>
      <c r="AG349" s="83"/>
      <c r="AH349" s="83"/>
      <c r="AI349" s="219"/>
      <c r="AJ349" s="219"/>
      <c r="AK349" s="219"/>
      <c r="AL349" s="66"/>
      <c r="AM349" s="219"/>
      <c r="AN349" s="219"/>
      <c r="AO349" s="219"/>
      <c r="AP349" s="219"/>
      <c r="AQ349" s="219"/>
      <c r="AR349" s="219"/>
      <c r="AS349" s="219"/>
      <c r="AT349" s="219"/>
      <c r="AU349" s="219"/>
      <c r="AV349" s="219"/>
      <c r="AW349" s="219"/>
      <c r="AX349" s="219"/>
      <c r="AY349" s="219"/>
      <c r="AZ349" s="219"/>
      <c r="BA349" s="219"/>
      <c r="BB349" s="219"/>
      <c r="BC349" s="219"/>
      <c r="BD349" s="219"/>
      <c r="BE349" s="219"/>
      <c r="BF349" s="219"/>
      <c r="BG349" s="219"/>
      <c r="BH349" s="219"/>
      <c r="BI349" s="219"/>
      <c r="BJ349" s="219"/>
      <c r="BK349" s="219"/>
      <c r="BL349" s="219"/>
      <c r="BM349" s="219"/>
      <c r="BN349" s="219"/>
      <c r="BO349" s="219"/>
      <c r="BP349" s="219"/>
      <c r="BQ349" s="219"/>
      <c r="BR349" s="219"/>
      <c r="BS349" s="219"/>
      <c r="BT349" s="219"/>
      <c r="BU349" s="219"/>
      <c r="BV349" s="219"/>
      <c r="BW349" s="219"/>
      <c r="BX349" s="219"/>
      <c r="BY349" s="219"/>
      <c r="BZ349" s="219"/>
      <c r="CA349" s="219"/>
      <c r="CB349" s="219"/>
      <c r="CC349" s="219"/>
      <c r="CD349" s="219"/>
      <c r="CE349" s="219"/>
      <c r="CF349" s="219"/>
      <c r="CG349" s="219"/>
      <c r="CH349" s="219"/>
      <c r="CI349" s="219"/>
      <c r="CJ349" s="219"/>
      <c r="CK349" s="219"/>
      <c r="CL349" s="219"/>
      <c r="CM349" s="219"/>
      <c r="CN349" s="219"/>
      <c r="CO349" s="219"/>
      <c r="CP349" s="219"/>
      <c r="CQ349" s="219"/>
      <c r="CR349" s="219"/>
      <c r="CS349" s="219"/>
      <c r="CT349" s="219"/>
      <c r="CU349" s="219"/>
      <c r="CV349" s="219"/>
      <c r="CW349" s="219"/>
      <c r="CX349" s="219"/>
      <c r="CY349" s="219"/>
      <c r="CZ349" s="219"/>
      <c r="DA349" s="219"/>
      <c r="DB349" s="219"/>
      <c r="DC349" s="219"/>
      <c r="DD349" s="219"/>
      <c r="DE349" s="219"/>
      <c r="DF349" s="219"/>
      <c r="DG349" s="219"/>
      <c r="DH349" s="219"/>
      <c r="DI349" s="219"/>
      <c r="DJ349" s="219"/>
      <c r="DK349" s="219"/>
      <c r="DL349" s="219"/>
      <c r="DM349" s="219"/>
      <c r="DN349" s="219"/>
      <c r="DO349" s="219"/>
      <c r="DP349" s="219"/>
      <c r="DQ349" s="219"/>
      <c r="DR349" s="219"/>
      <c r="DS349" s="219"/>
      <c r="DT349" s="219"/>
      <c r="DU349" s="219"/>
      <c r="DV349" s="219"/>
      <c r="DW349" s="219"/>
      <c r="DX349" s="219"/>
      <c r="DY349" s="219"/>
      <c r="DZ349" s="219"/>
      <c r="EA349" s="219"/>
      <c r="EB349" s="219"/>
      <c r="EC349" s="219"/>
      <c r="ED349" s="219"/>
      <c r="EE349" s="219"/>
      <c r="EF349" s="219"/>
      <c r="EG349" s="219"/>
      <c r="EH349" s="219"/>
      <c r="EI349" s="219"/>
      <c r="EJ349" s="219"/>
      <c r="EK349" s="219"/>
      <c r="EL349" s="219"/>
      <c r="EM349" s="219"/>
      <c r="EN349" s="219"/>
      <c r="EO349" s="219"/>
      <c r="EP349" s="219"/>
      <c r="EQ349" s="219"/>
      <c r="ER349" s="219"/>
      <c r="ES349" s="219"/>
      <c r="ET349" s="219"/>
      <c r="EU349" s="219"/>
      <c r="EV349" s="219"/>
      <c r="EW349" s="219"/>
      <c r="EX349" s="219"/>
      <c r="EY349" s="219"/>
      <c r="EZ349" s="219"/>
      <c r="FA349" s="219"/>
      <c r="FB349" s="219"/>
      <c r="FC349" s="219"/>
      <c r="FD349" s="219"/>
      <c r="FE349" s="219"/>
      <c r="FF349" s="219"/>
      <c r="FG349" s="219"/>
      <c r="FH349" s="219"/>
      <c r="FI349" s="219"/>
      <c r="FJ349" s="219"/>
      <c r="FK349" s="219"/>
      <c r="FL349" s="219"/>
      <c r="FM349" s="219"/>
      <c r="FN349" s="219"/>
      <c r="FO349" s="219"/>
      <c r="FP349" s="219"/>
      <c r="FQ349" s="219"/>
      <c r="FR349" s="219"/>
      <c r="FS349" s="219"/>
      <c r="FT349" s="219"/>
      <c r="FU349" s="219"/>
      <c r="FV349" s="219"/>
      <c r="FW349" s="219"/>
      <c r="FX349" s="219"/>
      <c r="FY349" s="219"/>
      <c r="FZ349" s="219"/>
      <c r="GA349" s="219"/>
      <c r="GB349" s="219"/>
      <c r="GC349" s="219"/>
      <c r="GD349" s="219"/>
      <c r="GE349" s="219"/>
      <c r="GF349" s="219"/>
      <c r="GG349" s="219"/>
      <c r="GH349" s="219"/>
      <c r="GI349" s="219"/>
      <c r="GJ349" s="219"/>
      <c r="GK349" s="219"/>
      <c r="GL349" s="219"/>
      <c r="GM349" s="219"/>
      <c r="GN349" s="219"/>
      <c r="GO349" s="219"/>
      <c r="GP349" s="219"/>
      <c r="GQ349" s="219"/>
      <c r="GR349" s="219"/>
      <c r="GS349" s="219"/>
      <c r="GT349" s="219"/>
      <c r="GU349" s="219"/>
      <c r="GV349" s="219"/>
      <c r="GW349" s="219"/>
      <c r="GX349" s="219"/>
      <c r="GY349" s="219"/>
      <c r="GZ349" s="219"/>
      <c r="HA349" s="219"/>
      <c r="HB349" s="219"/>
      <c r="HC349" s="219"/>
      <c r="HD349" s="219"/>
      <c r="HE349" s="219"/>
      <c r="HF349" s="219"/>
      <c r="HG349" s="219"/>
      <c r="HH349" s="219"/>
      <c r="HI349" s="219"/>
      <c r="HJ349" s="219"/>
      <c r="HK349" s="219"/>
      <c r="HL349" s="219"/>
      <c r="HM349" s="219"/>
      <c r="HN349" s="219"/>
      <c r="HO349" s="219"/>
      <c r="HP349" s="219"/>
      <c r="HQ349" s="219"/>
      <c r="HR349" s="219"/>
      <c r="HS349" s="219"/>
      <c r="HT349" s="219"/>
      <c r="HU349" s="219"/>
      <c r="HV349" s="219"/>
      <c r="HW349" s="219"/>
      <c r="HX349" s="219"/>
      <c r="HY349" s="219"/>
      <c r="HZ349" s="219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  <c r="IR349" s="4"/>
      <c r="IS349" s="4"/>
      <c r="IT349" s="4"/>
      <c r="IU349" s="4"/>
      <c r="IV349" s="4"/>
      <c r="IW349" s="4"/>
      <c r="IX349" s="4"/>
      <c r="IY349" s="4"/>
      <c r="IZ349" s="4"/>
      <c r="JA349" s="4"/>
      <c r="JB349" s="4"/>
      <c r="JC349" s="4"/>
      <c r="JD349" s="4"/>
      <c r="JE349" s="4"/>
    </row>
    <row r="350" spans="1:265" s="78" customFormat="1">
      <c r="A350" s="76"/>
      <c r="B350" s="76"/>
      <c r="C350" s="76"/>
      <c r="D350" s="76"/>
      <c r="E350" s="76"/>
      <c r="F350" s="76"/>
      <c r="H350" s="79"/>
      <c r="I350" s="66"/>
      <c r="J350" s="80"/>
      <c r="K350" s="82"/>
      <c r="L350" s="82"/>
      <c r="M350" s="66"/>
      <c r="N350" s="82"/>
      <c r="O350" s="82"/>
      <c r="P350" s="104"/>
      <c r="Q350" s="104"/>
      <c r="R350" s="104"/>
      <c r="S350" s="82"/>
      <c r="T350" s="82"/>
      <c r="U350" s="82"/>
      <c r="V350" s="66"/>
      <c r="W350" s="82"/>
      <c r="X350" s="82"/>
      <c r="Y350" s="183"/>
      <c r="Z350" s="82"/>
      <c r="AA350" s="181"/>
      <c r="AB350" s="82"/>
      <c r="AC350" s="82"/>
      <c r="AD350" s="82"/>
      <c r="AE350" s="82"/>
      <c r="AF350" s="82"/>
      <c r="AG350" s="83"/>
      <c r="AH350" s="83"/>
      <c r="AI350" s="219"/>
      <c r="AJ350" s="219"/>
      <c r="AK350" s="219"/>
      <c r="AL350" s="66"/>
      <c r="AM350" s="219"/>
      <c r="AN350" s="219"/>
      <c r="AO350" s="219"/>
      <c r="AP350" s="219"/>
      <c r="AQ350" s="219"/>
      <c r="AR350" s="219"/>
      <c r="AS350" s="219"/>
      <c r="AT350" s="219"/>
      <c r="AU350" s="219"/>
      <c r="AV350" s="219"/>
      <c r="AW350" s="219"/>
      <c r="AX350" s="219"/>
      <c r="AY350" s="219"/>
      <c r="AZ350" s="219"/>
      <c r="BA350" s="219"/>
      <c r="BB350" s="219"/>
      <c r="BC350" s="219"/>
      <c r="BD350" s="219"/>
      <c r="BE350" s="219"/>
      <c r="BF350" s="219"/>
      <c r="BG350" s="219"/>
      <c r="BH350" s="219"/>
      <c r="BI350" s="219"/>
      <c r="BJ350" s="219"/>
      <c r="BK350" s="219"/>
      <c r="BL350" s="219"/>
      <c r="BM350" s="219"/>
      <c r="BN350" s="219"/>
      <c r="BO350" s="219"/>
      <c r="BP350" s="219"/>
      <c r="BQ350" s="219"/>
      <c r="BR350" s="219"/>
      <c r="BS350" s="219"/>
      <c r="BT350" s="219"/>
      <c r="BU350" s="219"/>
      <c r="BV350" s="219"/>
      <c r="BW350" s="219"/>
      <c r="BX350" s="219"/>
      <c r="BY350" s="219"/>
      <c r="BZ350" s="219"/>
      <c r="CA350" s="219"/>
      <c r="CB350" s="219"/>
      <c r="CC350" s="219"/>
      <c r="CD350" s="219"/>
      <c r="CE350" s="219"/>
      <c r="CF350" s="219"/>
      <c r="CG350" s="219"/>
      <c r="CH350" s="219"/>
      <c r="CI350" s="219"/>
      <c r="CJ350" s="219"/>
      <c r="CK350" s="219"/>
      <c r="CL350" s="219"/>
      <c r="CM350" s="219"/>
      <c r="CN350" s="219"/>
      <c r="CO350" s="219"/>
      <c r="CP350" s="219"/>
      <c r="CQ350" s="219"/>
      <c r="CR350" s="219"/>
      <c r="CS350" s="219"/>
      <c r="CT350" s="219"/>
      <c r="CU350" s="219"/>
      <c r="CV350" s="219"/>
      <c r="CW350" s="219"/>
      <c r="CX350" s="219"/>
      <c r="CY350" s="219"/>
      <c r="CZ350" s="219"/>
      <c r="DA350" s="219"/>
      <c r="DB350" s="219"/>
      <c r="DC350" s="219"/>
      <c r="DD350" s="219"/>
      <c r="DE350" s="219"/>
      <c r="DF350" s="219"/>
      <c r="DG350" s="219"/>
      <c r="DH350" s="219"/>
      <c r="DI350" s="219"/>
      <c r="DJ350" s="219"/>
      <c r="DK350" s="219"/>
      <c r="DL350" s="219"/>
      <c r="DM350" s="219"/>
      <c r="DN350" s="219"/>
      <c r="DO350" s="219"/>
      <c r="DP350" s="219"/>
      <c r="DQ350" s="219"/>
      <c r="DR350" s="219"/>
      <c r="DS350" s="219"/>
      <c r="DT350" s="219"/>
      <c r="DU350" s="219"/>
      <c r="DV350" s="219"/>
      <c r="DW350" s="219"/>
      <c r="DX350" s="219"/>
      <c r="DY350" s="219"/>
      <c r="DZ350" s="219"/>
      <c r="EA350" s="219"/>
      <c r="EB350" s="219"/>
      <c r="EC350" s="219"/>
      <c r="ED350" s="219"/>
      <c r="EE350" s="219"/>
      <c r="EF350" s="219"/>
      <c r="EG350" s="219"/>
      <c r="EH350" s="219"/>
      <c r="EI350" s="219"/>
      <c r="EJ350" s="219"/>
      <c r="EK350" s="219"/>
      <c r="EL350" s="219"/>
      <c r="EM350" s="219"/>
      <c r="EN350" s="219"/>
      <c r="EO350" s="219"/>
      <c r="EP350" s="219"/>
      <c r="EQ350" s="219"/>
      <c r="ER350" s="219"/>
      <c r="ES350" s="219"/>
      <c r="ET350" s="219"/>
      <c r="EU350" s="219"/>
      <c r="EV350" s="219"/>
      <c r="EW350" s="219"/>
      <c r="EX350" s="219"/>
      <c r="EY350" s="219"/>
      <c r="EZ350" s="219"/>
      <c r="FA350" s="219"/>
      <c r="FB350" s="219"/>
      <c r="FC350" s="219"/>
      <c r="FD350" s="219"/>
      <c r="FE350" s="219"/>
      <c r="FF350" s="219"/>
      <c r="FG350" s="219"/>
      <c r="FH350" s="219"/>
      <c r="FI350" s="219"/>
      <c r="FJ350" s="219"/>
      <c r="FK350" s="219"/>
      <c r="FL350" s="219"/>
      <c r="FM350" s="219"/>
      <c r="FN350" s="219"/>
      <c r="FO350" s="219"/>
      <c r="FP350" s="219"/>
      <c r="FQ350" s="219"/>
      <c r="FR350" s="219"/>
      <c r="FS350" s="219"/>
      <c r="FT350" s="219"/>
      <c r="FU350" s="219"/>
      <c r="FV350" s="219"/>
      <c r="FW350" s="219"/>
      <c r="FX350" s="219"/>
      <c r="FY350" s="219"/>
      <c r="FZ350" s="219"/>
      <c r="GA350" s="219"/>
      <c r="GB350" s="219"/>
      <c r="GC350" s="219"/>
      <c r="GD350" s="219"/>
      <c r="GE350" s="219"/>
      <c r="GF350" s="219"/>
      <c r="GG350" s="219"/>
      <c r="GH350" s="219"/>
      <c r="GI350" s="219"/>
      <c r="GJ350" s="219"/>
      <c r="GK350" s="219"/>
      <c r="GL350" s="219"/>
      <c r="GM350" s="219"/>
      <c r="GN350" s="219"/>
      <c r="GO350" s="219"/>
      <c r="GP350" s="219"/>
      <c r="GQ350" s="219"/>
      <c r="GR350" s="219"/>
      <c r="GS350" s="219"/>
      <c r="GT350" s="219"/>
      <c r="GU350" s="219"/>
      <c r="GV350" s="219"/>
      <c r="GW350" s="219"/>
      <c r="GX350" s="219"/>
      <c r="GY350" s="219"/>
      <c r="GZ350" s="219"/>
      <c r="HA350" s="219"/>
      <c r="HB350" s="219"/>
      <c r="HC350" s="219"/>
      <c r="HD350" s="219"/>
      <c r="HE350" s="219"/>
      <c r="HF350" s="219"/>
      <c r="HG350" s="219"/>
      <c r="HH350" s="219"/>
      <c r="HI350" s="219"/>
      <c r="HJ350" s="219"/>
      <c r="HK350" s="219"/>
      <c r="HL350" s="219"/>
      <c r="HM350" s="219"/>
      <c r="HN350" s="219"/>
      <c r="HO350" s="219"/>
      <c r="HP350" s="219"/>
      <c r="HQ350" s="219"/>
      <c r="HR350" s="219"/>
      <c r="HS350" s="219"/>
      <c r="HT350" s="219"/>
      <c r="HU350" s="219"/>
      <c r="HV350" s="219"/>
      <c r="HW350" s="219"/>
      <c r="HX350" s="219"/>
      <c r="HY350" s="219"/>
      <c r="HZ350" s="219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  <c r="IR350" s="4"/>
      <c r="IS350" s="4"/>
      <c r="IT350" s="4"/>
      <c r="IU350" s="4"/>
      <c r="IV350" s="4"/>
      <c r="IW350" s="4"/>
      <c r="IX350" s="4"/>
      <c r="IY350" s="4"/>
      <c r="IZ350" s="4"/>
      <c r="JA350" s="4"/>
      <c r="JB350" s="4"/>
      <c r="JC350" s="4"/>
      <c r="JD350" s="4"/>
      <c r="JE350" s="4"/>
    </row>
    <row r="351" spans="1:265" s="78" customFormat="1">
      <c r="A351" s="76"/>
      <c r="B351" s="76"/>
      <c r="C351" s="76"/>
      <c r="D351" s="76"/>
      <c r="E351" s="76"/>
      <c r="F351" s="76"/>
      <c r="H351" s="79"/>
      <c r="I351" s="66"/>
      <c r="J351" s="80"/>
      <c r="K351" s="82"/>
      <c r="L351" s="82"/>
      <c r="M351" s="66"/>
      <c r="N351" s="82"/>
      <c r="O351" s="82"/>
      <c r="P351" s="104"/>
      <c r="Q351" s="104"/>
      <c r="R351" s="104"/>
      <c r="S351" s="82"/>
      <c r="T351" s="82"/>
      <c r="U351" s="82"/>
      <c r="V351" s="66"/>
      <c r="W351" s="82"/>
      <c r="X351" s="82"/>
      <c r="Y351" s="183"/>
      <c r="Z351" s="82"/>
      <c r="AA351" s="181"/>
      <c r="AB351" s="82"/>
      <c r="AC351" s="82"/>
      <c r="AD351" s="82"/>
      <c r="AE351" s="82"/>
      <c r="AF351" s="82"/>
      <c r="AG351" s="83"/>
      <c r="AH351" s="83"/>
      <c r="AI351" s="219"/>
      <c r="AJ351" s="219"/>
      <c r="AK351" s="219"/>
      <c r="AL351" s="66"/>
      <c r="AM351" s="219"/>
      <c r="AN351" s="219"/>
      <c r="AO351" s="219"/>
      <c r="AP351" s="219"/>
      <c r="AQ351" s="219"/>
      <c r="AR351" s="219"/>
      <c r="AS351" s="219"/>
      <c r="AT351" s="219"/>
      <c r="AU351" s="219"/>
      <c r="AV351" s="219"/>
      <c r="AW351" s="219"/>
      <c r="AX351" s="219"/>
      <c r="AY351" s="219"/>
      <c r="AZ351" s="219"/>
      <c r="BA351" s="219"/>
      <c r="BB351" s="219"/>
      <c r="BC351" s="219"/>
      <c r="BD351" s="219"/>
      <c r="BE351" s="219"/>
      <c r="BF351" s="219"/>
      <c r="BG351" s="219"/>
      <c r="BH351" s="219"/>
      <c r="BI351" s="219"/>
      <c r="BJ351" s="219"/>
      <c r="BK351" s="219"/>
      <c r="BL351" s="219"/>
      <c r="BM351" s="219"/>
      <c r="BN351" s="219"/>
      <c r="BO351" s="219"/>
      <c r="BP351" s="219"/>
      <c r="BQ351" s="219"/>
      <c r="BR351" s="219"/>
      <c r="BS351" s="219"/>
      <c r="BT351" s="219"/>
      <c r="BU351" s="219"/>
      <c r="BV351" s="219"/>
      <c r="BW351" s="219"/>
      <c r="BX351" s="219"/>
      <c r="BY351" s="219"/>
      <c r="BZ351" s="219"/>
      <c r="CA351" s="219"/>
      <c r="CB351" s="219"/>
      <c r="CC351" s="219"/>
      <c r="CD351" s="219"/>
      <c r="CE351" s="219"/>
      <c r="CF351" s="219"/>
      <c r="CG351" s="219"/>
      <c r="CH351" s="219"/>
      <c r="CI351" s="219"/>
      <c r="CJ351" s="219"/>
      <c r="CK351" s="219"/>
      <c r="CL351" s="219"/>
      <c r="CM351" s="219"/>
      <c r="CN351" s="219"/>
      <c r="CO351" s="219"/>
      <c r="CP351" s="219"/>
      <c r="CQ351" s="219"/>
      <c r="CR351" s="219"/>
      <c r="CS351" s="219"/>
      <c r="CT351" s="219"/>
      <c r="CU351" s="219"/>
      <c r="CV351" s="219"/>
      <c r="CW351" s="219"/>
      <c r="CX351" s="219"/>
      <c r="CY351" s="219"/>
      <c r="CZ351" s="219"/>
      <c r="DA351" s="219"/>
      <c r="DB351" s="219"/>
      <c r="DC351" s="219"/>
      <c r="DD351" s="219"/>
      <c r="DE351" s="219"/>
      <c r="DF351" s="219"/>
      <c r="DG351" s="219"/>
      <c r="DH351" s="219"/>
      <c r="DI351" s="219"/>
      <c r="DJ351" s="219"/>
      <c r="DK351" s="219"/>
      <c r="DL351" s="219"/>
      <c r="DM351" s="219"/>
      <c r="DN351" s="219"/>
      <c r="DO351" s="219"/>
      <c r="DP351" s="219"/>
      <c r="DQ351" s="219"/>
      <c r="DR351" s="219"/>
      <c r="DS351" s="219"/>
      <c r="DT351" s="219"/>
      <c r="DU351" s="219"/>
      <c r="DV351" s="219"/>
      <c r="DW351" s="219"/>
      <c r="DX351" s="219"/>
      <c r="DY351" s="219"/>
      <c r="DZ351" s="219"/>
      <c r="EA351" s="219"/>
      <c r="EB351" s="219"/>
      <c r="EC351" s="219"/>
      <c r="ED351" s="219"/>
      <c r="EE351" s="219"/>
      <c r="EF351" s="219"/>
      <c r="EG351" s="219"/>
      <c r="EH351" s="219"/>
      <c r="EI351" s="219"/>
      <c r="EJ351" s="219"/>
      <c r="EK351" s="219"/>
      <c r="EL351" s="219"/>
      <c r="EM351" s="219"/>
      <c r="EN351" s="219"/>
      <c r="EO351" s="219"/>
      <c r="EP351" s="219"/>
      <c r="EQ351" s="219"/>
      <c r="ER351" s="219"/>
      <c r="ES351" s="219"/>
      <c r="ET351" s="219"/>
      <c r="EU351" s="219"/>
      <c r="EV351" s="219"/>
      <c r="EW351" s="219"/>
      <c r="EX351" s="219"/>
      <c r="EY351" s="219"/>
      <c r="EZ351" s="219"/>
      <c r="FA351" s="219"/>
      <c r="FB351" s="219"/>
      <c r="FC351" s="219"/>
      <c r="FD351" s="219"/>
      <c r="FE351" s="219"/>
      <c r="FF351" s="219"/>
      <c r="FG351" s="219"/>
      <c r="FH351" s="219"/>
      <c r="FI351" s="219"/>
      <c r="FJ351" s="219"/>
      <c r="FK351" s="219"/>
      <c r="FL351" s="219"/>
      <c r="FM351" s="219"/>
      <c r="FN351" s="219"/>
      <c r="FO351" s="219"/>
      <c r="FP351" s="219"/>
      <c r="FQ351" s="219"/>
      <c r="FR351" s="219"/>
      <c r="FS351" s="219"/>
      <c r="FT351" s="219"/>
      <c r="FU351" s="219"/>
      <c r="FV351" s="219"/>
      <c r="FW351" s="219"/>
      <c r="FX351" s="219"/>
      <c r="FY351" s="219"/>
      <c r="FZ351" s="219"/>
      <c r="GA351" s="219"/>
      <c r="GB351" s="219"/>
      <c r="GC351" s="219"/>
      <c r="GD351" s="219"/>
      <c r="GE351" s="219"/>
      <c r="GF351" s="219"/>
      <c r="GG351" s="219"/>
      <c r="GH351" s="219"/>
      <c r="GI351" s="219"/>
      <c r="GJ351" s="219"/>
      <c r="GK351" s="219"/>
      <c r="GL351" s="219"/>
      <c r="GM351" s="219"/>
      <c r="GN351" s="219"/>
      <c r="GO351" s="219"/>
      <c r="GP351" s="219"/>
      <c r="GQ351" s="219"/>
      <c r="GR351" s="219"/>
      <c r="GS351" s="219"/>
      <c r="GT351" s="219"/>
      <c r="GU351" s="219"/>
      <c r="GV351" s="219"/>
      <c r="GW351" s="219"/>
      <c r="GX351" s="219"/>
      <c r="GY351" s="219"/>
      <c r="GZ351" s="219"/>
      <c r="HA351" s="219"/>
      <c r="HB351" s="219"/>
      <c r="HC351" s="219"/>
      <c r="HD351" s="219"/>
      <c r="HE351" s="219"/>
      <c r="HF351" s="219"/>
      <c r="HG351" s="219"/>
      <c r="HH351" s="219"/>
      <c r="HI351" s="219"/>
      <c r="HJ351" s="219"/>
      <c r="HK351" s="219"/>
      <c r="HL351" s="219"/>
      <c r="HM351" s="219"/>
      <c r="HN351" s="219"/>
      <c r="HO351" s="219"/>
      <c r="HP351" s="219"/>
      <c r="HQ351" s="219"/>
      <c r="HR351" s="219"/>
      <c r="HS351" s="219"/>
      <c r="HT351" s="219"/>
      <c r="HU351" s="219"/>
      <c r="HV351" s="219"/>
      <c r="HW351" s="219"/>
      <c r="HX351" s="219"/>
      <c r="HY351" s="219"/>
      <c r="HZ351" s="219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  <c r="IR351" s="4"/>
      <c r="IS351" s="4"/>
      <c r="IT351" s="4"/>
      <c r="IU351" s="4"/>
      <c r="IV351" s="4"/>
      <c r="IW351" s="4"/>
      <c r="IX351" s="4"/>
      <c r="IY351" s="4"/>
      <c r="IZ351" s="4"/>
      <c r="JA351" s="4"/>
      <c r="JB351" s="4"/>
      <c r="JC351" s="4"/>
      <c r="JD351" s="4"/>
      <c r="JE351" s="4"/>
    </row>
    <row r="352" spans="1:265" s="78" customFormat="1">
      <c r="A352" s="76"/>
      <c r="B352" s="76"/>
      <c r="C352" s="76"/>
      <c r="D352" s="76"/>
      <c r="E352" s="76"/>
      <c r="F352" s="76"/>
      <c r="H352" s="79"/>
      <c r="I352" s="66"/>
      <c r="J352" s="80"/>
      <c r="K352" s="82"/>
      <c r="L352" s="82"/>
      <c r="M352" s="66"/>
      <c r="N352" s="82"/>
      <c r="O352" s="82"/>
      <c r="P352" s="104"/>
      <c r="Q352" s="104"/>
      <c r="R352" s="104"/>
      <c r="S352" s="82"/>
      <c r="T352" s="82"/>
      <c r="U352" s="82"/>
      <c r="V352" s="66"/>
      <c r="W352" s="82"/>
      <c r="X352" s="82"/>
      <c r="Y352" s="183"/>
      <c r="Z352" s="82"/>
      <c r="AA352" s="181"/>
      <c r="AB352" s="82"/>
      <c r="AC352" s="82"/>
      <c r="AD352" s="82"/>
      <c r="AE352" s="82"/>
      <c r="AF352" s="82"/>
      <c r="AG352" s="83"/>
      <c r="AH352" s="83"/>
      <c r="AI352" s="219"/>
      <c r="AJ352" s="219"/>
      <c r="AK352" s="219"/>
      <c r="AL352" s="66"/>
      <c r="AM352" s="219"/>
      <c r="AN352" s="219"/>
      <c r="AO352" s="219"/>
      <c r="AP352" s="219"/>
      <c r="AQ352" s="219"/>
      <c r="AR352" s="219"/>
      <c r="AS352" s="219"/>
      <c r="AT352" s="219"/>
      <c r="AU352" s="219"/>
      <c r="AV352" s="219"/>
      <c r="AW352" s="219"/>
      <c r="AX352" s="219"/>
      <c r="AY352" s="219"/>
      <c r="AZ352" s="219"/>
      <c r="BA352" s="219"/>
      <c r="BB352" s="219"/>
      <c r="BC352" s="219"/>
      <c r="BD352" s="219"/>
      <c r="BE352" s="219"/>
      <c r="BF352" s="219"/>
      <c r="BG352" s="219"/>
      <c r="BH352" s="219"/>
      <c r="BI352" s="219"/>
      <c r="BJ352" s="219"/>
      <c r="BK352" s="219"/>
      <c r="BL352" s="219"/>
      <c r="BM352" s="219"/>
      <c r="BN352" s="219"/>
      <c r="BO352" s="219"/>
      <c r="BP352" s="219"/>
      <c r="BQ352" s="219"/>
      <c r="BR352" s="219"/>
      <c r="BS352" s="219"/>
      <c r="BT352" s="219"/>
      <c r="BU352" s="219"/>
      <c r="BV352" s="219"/>
      <c r="BW352" s="219"/>
      <c r="BX352" s="219"/>
      <c r="BY352" s="219"/>
      <c r="BZ352" s="219"/>
      <c r="CA352" s="219"/>
      <c r="CB352" s="219"/>
      <c r="CC352" s="219"/>
      <c r="CD352" s="219"/>
      <c r="CE352" s="219"/>
      <c r="CF352" s="219"/>
      <c r="CG352" s="219"/>
      <c r="CH352" s="219"/>
      <c r="CI352" s="219"/>
      <c r="CJ352" s="219"/>
      <c r="CK352" s="219"/>
      <c r="CL352" s="219"/>
      <c r="CM352" s="219"/>
      <c r="CN352" s="219"/>
      <c r="CO352" s="219"/>
      <c r="CP352" s="219"/>
      <c r="CQ352" s="219"/>
      <c r="CR352" s="219"/>
      <c r="CS352" s="219"/>
      <c r="CT352" s="219"/>
      <c r="CU352" s="219"/>
      <c r="CV352" s="219"/>
      <c r="CW352" s="219"/>
      <c r="CX352" s="219"/>
      <c r="CY352" s="219"/>
      <c r="CZ352" s="219"/>
      <c r="DA352" s="219"/>
      <c r="DB352" s="219"/>
      <c r="DC352" s="219"/>
      <c r="DD352" s="219"/>
      <c r="DE352" s="219"/>
      <c r="DF352" s="219"/>
      <c r="DG352" s="219"/>
      <c r="DH352" s="219"/>
      <c r="DI352" s="219"/>
      <c r="DJ352" s="219"/>
      <c r="DK352" s="219"/>
      <c r="DL352" s="219"/>
      <c r="DM352" s="219"/>
      <c r="DN352" s="219"/>
      <c r="DO352" s="219"/>
      <c r="DP352" s="219"/>
      <c r="DQ352" s="219"/>
      <c r="DR352" s="219"/>
      <c r="DS352" s="219"/>
      <c r="DT352" s="219"/>
      <c r="DU352" s="219"/>
      <c r="DV352" s="219"/>
      <c r="DW352" s="219"/>
      <c r="DX352" s="219"/>
      <c r="DY352" s="219"/>
      <c r="DZ352" s="219"/>
      <c r="EA352" s="219"/>
      <c r="EB352" s="219"/>
      <c r="EC352" s="219"/>
      <c r="ED352" s="219"/>
      <c r="EE352" s="219"/>
      <c r="EF352" s="219"/>
      <c r="EG352" s="219"/>
      <c r="EH352" s="219"/>
      <c r="EI352" s="219"/>
      <c r="EJ352" s="219"/>
      <c r="EK352" s="219"/>
      <c r="EL352" s="219"/>
      <c r="EM352" s="219"/>
      <c r="EN352" s="219"/>
      <c r="EO352" s="219"/>
      <c r="EP352" s="219"/>
      <c r="EQ352" s="219"/>
      <c r="ER352" s="219"/>
      <c r="ES352" s="219"/>
      <c r="ET352" s="219"/>
      <c r="EU352" s="219"/>
      <c r="EV352" s="219"/>
      <c r="EW352" s="219"/>
      <c r="EX352" s="219"/>
      <c r="EY352" s="219"/>
      <c r="EZ352" s="219"/>
      <c r="FA352" s="219"/>
      <c r="FB352" s="219"/>
      <c r="FC352" s="219"/>
      <c r="FD352" s="219"/>
      <c r="FE352" s="219"/>
      <c r="FF352" s="219"/>
      <c r="FG352" s="219"/>
      <c r="FH352" s="219"/>
      <c r="FI352" s="219"/>
      <c r="FJ352" s="219"/>
      <c r="FK352" s="219"/>
      <c r="FL352" s="219"/>
      <c r="FM352" s="219"/>
      <c r="FN352" s="219"/>
      <c r="FO352" s="219"/>
      <c r="FP352" s="219"/>
      <c r="FQ352" s="219"/>
      <c r="FR352" s="219"/>
      <c r="FS352" s="219"/>
      <c r="FT352" s="219"/>
      <c r="FU352" s="219"/>
      <c r="FV352" s="219"/>
      <c r="FW352" s="219"/>
      <c r="FX352" s="219"/>
      <c r="FY352" s="219"/>
      <c r="FZ352" s="219"/>
      <c r="GA352" s="219"/>
      <c r="GB352" s="219"/>
      <c r="GC352" s="219"/>
      <c r="GD352" s="219"/>
      <c r="GE352" s="219"/>
      <c r="GF352" s="219"/>
      <c r="GG352" s="219"/>
      <c r="GH352" s="219"/>
      <c r="GI352" s="219"/>
      <c r="GJ352" s="219"/>
      <c r="GK352" s="219"/>
      <c r="GL352" s="219"/>
      <c r="GM352" s="219"/>
      <c r="GN352" s="219"/>
      <c r="GO352" s="219"/>
      <c r="GP352" s="219"/>
      <c r="GQ352" s="219"/>
      <c r="GR352" s="219"/>
      <c r="GS352" s="219"/>
      <c r="GT352" s="219"/>
      <c r="GU352" s="219"/>
      <c r="GV352" s="219"/>
      <c r="GW352" s="219"/>
      <c r="GX352" s="219"/>
      <c r="GY352" s="219"/>
      <c r="GZ352" s="219"/>
      <c r="HA352" s="219"/>
      <c r="HB352" s="219"/>
      <c r="HC352" s="219"/>
      <c r="HD352" s="219"/>
      <c r="HE352" s="219"/>
      <c r="HF352" s="219"/>
      <c r="HG352" s="219"/>
      <c r="HH352" s="219"/>
      <c r="HI352" s="219"/>
      <c r="HJ352" s="219"/>
      <c r="HK352" s="219"/>
      <c r="HL352" s="219"/>
      <c r="HM352" s="219"/>
      <c r="HN352" s="219"/>
      <c r="HO352" s="219"/>
      <c r="HP352" s="219"/>
      <c r="HQ352" s="219"/>
      <c r="HR352" s="219"/>
      <c r="HS352" s="219"/>
      <c r="HT352" s="219"/>
      <c r="HU352" s="219"/>
      <c r="HV352" s="219"/>
      <c r="HW352" s="219"/>
      <c r="HX352" s="219"/>
      <c r="HY352" s="219"/>
      <c r="HZ352" s="219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  <c r="IR352" s="4"/>
      <c r="IS352" s="4"/>
      <c r="IT352" s="4"/>
      <c r="IU352" s="4"/>
      <c r="IV352" s="4"/>
      <c r="IW352" s="4"/>
      <c r="IX352" s="4"/>
      <c r="IY352" s="4"/>
      <c r="IZ352" s="4"/>
      <c r="JA352" s="4"/>
      <c r="JB352" s="4"/>
      <c r="JC352" s="4"/>
      <c r="JD352" s="4"/>
      <c r="JE352" s="4"/>
    </row>
    <row r="353" spans="1:265" s="78" customFormat="1">
      <c r="A353" s="76"/>
      <c r="B353" s="76"/>
      <c r="C353" s="76"/>
      <c r="D353" s="76"/>
      <c r="E353" s="76"/>
      <c r="F353" s="76"/>
      <c r="H353" s="79"/>
      <c r="I353" s="66"/>
      <c r="J353" s="80"/>
      <c r="K353" s="82"/>
      <c r="L353" s="82"/>
      <c r="M353" s="66"/>
      <c r="N353" s="82"/>
      <c r="O353" s="82"/>
      <c r="P353" s="104"/>
      <c r="Q353" s="104"/>
      <c r="R353" s="104"/>
      <c r="S353" s="82"/>
      <c r="T353" s="82"/>
      <c r="U353" s="82"/>
      <c r="V353" s="66"/>
      <c r="W353" s="82"/>
      <c r="X353" s="82"/>
      <c r="Y353" s="183"/>
      <c r="Z353" s="82"/>
      <c r="AA353" s="181"/>
      <c r="AB353" s="82"/>
      <c r="AC353" s="82"/>
      <c r="AD353" s="82"/>
      <c r="AE353" s="82"/>
      <c r="AF353" s="82"/>
      <c r="AG353" s="83"/>
      <c r="AH353" s="83"/>
      <c r="AI353" s="219"/>
      <c r="AJ353" s="219"/>
      <c r="AK353" s="219"/>
      <c r="AL353" s="66"/>
      <c r="AM353" s="219"/>
      <c r="AN353" s="219"/>
      <c r="AO353" s="219"/>
      <c r="AP353" s="219"/>
      <c r="AQ353" s="219"/>
      <c r="AR353" s="219"/>
      <c r="AS353" s="219"/>
      <c r="AT353" s="219"/>
      <c r="AU353" s="219"/>
      <c r="AV353" s="219"/>
      <c r="AW353" s="219"/>
      <c r="AX353" s="219"/>
      <c r="AY353" s="219"/>
      <c r="AZ353" s="219"/>
      <c r="BA353" s="219"/>
      <c r="BB353" s="219"/>
      <c r="BC353" s="219"/>
      <c r="BD353" s="219"/>
      <c r="BE353" s="219"/>
      <c r="BF353" s="219"/>
      <c r="BG353" s="219"/>
      <c r="BH353" s="219"/>
      <c r="BI353" s="219"/>
      <c r="BJ353" s="219"/>
      <c r="BK353" s="219"/>
      <c r="BL353" s="219"/>
      <c r="BM353" s="219"/>
      <c r="BN353" s="219"/>
      <c r="BO353" s="219"/>
      <c r="BP353" s="219"/>
      <c r="BQ353" s="219"/>
      <c r="BR353" s="219"/>
      <c r="BS353" s="219"/>
      <c r="BT353" s="219"/>
      <c r="BU353" s="219"/>
      <c r="BV353" s="219"/>
      <c r="BW353" s="219"/>
      <c r="BX353" s="219"/>
      <c r="BY353" s="219"/>
      <c r="BZ353" s="219"/>
      <c r="CA353" s="219"/>
      <c r="CB353" s="219"/>
      <c r="CC353" s="219"/>
      <c r="CD353" s="219"/>
      <c r="CE353" s="219"/>
      <c r="CF353" s="219"/>
      <c r="CG353" s="219"/>
      <c r="CH353" s="219"/>
      <c r="CI353" s="219"/>
      <c r="CJ353" s="219"/>
      <c r="CK353" s="219"/>
      <c r="CL353" s="219"/>
      <c r="CM353" s="219"/>
      <c r="CN353" s="219"/>
      <c r="CO353" s="219"/>
      <c r="CP353" s="219"/>
      <c r="CQ353" s="219"/>
      <c r="CR353" s="219"/>
      <c r="CS353" s="219"/>
      <c r="CT353" s="219"/>
      <c r="CU353" s="219"/>
      <c r="CV353" s="219"/>
      <c r="CW353" s="219"/>
      <c r="CX353" s="219"/>
      <c r="CY353" s="219"/>
      <c r="CZ353" s="219"/>
      <c r="DA353" s="219"/>
      <c r="DB353" s="219"/>
      <c r="DC353" s="219"/>
      <c r="DD353" s="219"/>
      <c r="DE353" s="219"/>
      <c r="DF353" s="219"/>
      <c r="DG353" s="219"/>
      <c r="DH353" s="219"/>
      <c r="DI353" s="219"/>
      <c r="DJ353" s="219"/>
      <c r="DK353" s="219"/>
      <c r="DL353" s="219"/>
      <c r="DM353" s="219"/>
      <c r="DN353" s="219"/>
      <c r="DO353" s="219"/>
      <c r="DP353" s="219"/>
      <c r="DQ353" s="219"/>
      <c r="DR353" s="219"/>
      <c r="DS353" s="219"/>
      <c r="DT353" s="219"/>
      <c r="DU353" s="219"/>
      <c r="DV353" s="219"/>
      <c r="DW353" s="219"/>
      <c r="DX353" s="219"/>
      <c r="DY353" s="219"/>
      <c r="DZ353" s="219"/>
      <c r="EA353" s="219"/>
      <c r="EB353" s="219"/>
      <c r="EC353" s="219"/>
      <c r="ED353" s="219"/>
      <c r="EE353" s="219"/>
      <c r="EF353" s="219"/>
      <c r="EG353" s="219"/>
      <c r="EH353" s="219"/>
      <c r="EI353" s="219"/>
      <c r="EJ353" s="219"/>
      <c r="EK353" s="219"/>
      <c r="EL353" s="219"/>
      <c r="EM353" s="219"/>
      <c r="EN353" s="219"/>
      <c r="EO353" s="219"/>
      <c r="EP353" s="219"/>
      <c r="EQ353" s="219"/>
      <c r="ER353" s="219"/>
      <c r="ES353" s="219"/>
      <c r="ET353" s="219"/>
      <c r="EU353" s="219"/>
      <c r="EV353" s="219"/>
      <c r="EW353" s="219"/>
      <c r="EX353" s="219"/>
      <c r="EY353" s="219"/>
      <c r="EZ353" s="219"/>
      <c r="FA353" s="219"/>
      <c r="FB353" s="219"/>
      <c r="FC353" s="219"/>
      <c r="FD353" s="219"/>
      <c r="FE353" s="219"/>
      <c r="FF353" s="219"/>
      <c r="FG353" s="219"/>
      <c r="FH353" s="219"/>
      <c r="FI353" s="219"/>
      <c r="FJ353" s="219"/>
      <c r="FK353" s="219"/>
      <c r="FL353" s="219"/>
      <c r="FM353" s="219"/>
      <c r="FN353" s="219"/>
      <c r="FO353" s="219"/>
      <c r="FP353" s="219"/>
      <c r="FQ353" s="219"/>
      <c r="FR353" s="219"/>
      <c r="FS353" s="219"/>
      <c r="FT353" s="219"/>
      <c r="FU353" s="219"/>
      <c r="FV353" s="219"/>
      <c r="FW353" s="219"/>
      <c r="FX353" s="219"/>
      <c r="FY353" s="219"/>
      <c r="FZ353" s="219"/>
      <c r="GA353" s="219"/>
      <c r="GB353" s="219"/>
      <c r="GC353" s="219"/>
      <c r="GD353" s="219"/>
      <c r="GE353" s="219"/>
      <c r="GF353" s="219"/>
      <c r="GG353" s="219"/>
      <c r="GH353" s="219"/>
      <c r="GI353" s="219"/>
      <c r="GJ353" s="219"/>
      <c r="GK353" s="219"/>
      <c r="GL353" s="219"/>
      <c r="GM353" s="219"/>
      <c r="GN353" s="219"/>
      <c r="GO353" s="219"/>
      <c r="GP353" s="219"/>
      <c r="GQ353" s="219"/>
      <c r="GR353" s="219"/>
      <c r="GS353" s="219"/>
      <c r="GT353" s="219"/>
      <c r="GU353" s="219"/>
      <c r="GV353" s="219"/>
      <c r="GW353" s="219"/>
      <c r="GX353" s="219"/>
      <c r="GY353" s="219"/>
      <c r="GZ353" s="219"/>
      <c r="HA353" s="219"/>
      <c r="HB353" s="219"/>
      <c r="HC353" s="219"/>
      <c r="HD353" s="219"/>
      <c r="HE353" s="219"/>
      <c r="HF353" s="219"/>
      <c r="HG353" s="219"/>
      <c r="HH353" s="219"/>
      <c r="HI353" s="219"/>
      <c r="HJ353" s="219"/>
      <c r="HK353" s="219"/>
      <c r="HL353" s="219"/>
      <c r="HM353" s="219"/>
      <c r="HN353" s="219"/>
      <c r="HO353" s="219"/>
      <c r="HP353" s="219"/>
      <c r="HQ353" s="219"/>
      <c r="HR353" s="219"/>
      <c r="HS353" s="219"/>
      <c r="HT353" s="219"/>
      <c r="HU353" s="219"/>
      <c r="HV353" s="219"/>
      <c r="HW353" s="219"/>
      <c r="HX353" s="219"/>
      <c r="HY353" s="219"/>
      <c r="HZ353" s="219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  <c r="IR353" s="4"/>
      <c r="IS353" s="4"/>
      <c r="IT353" s="4"/>
      <c r="IU353" s="4"/>
      <c r="IV353" s="4"/>
      <c r="IW353" s="4"/>
      <c r="IX353" s="4"/>
      <c r="IY353" s="4"/>
      <c r="IZ353" s="4"/>
      <c r="JA353" s="4"/>
      <c r="JB353" s="4"/>
      <c r="JC353" s="4"/>
      <c r="JD353" s="4"/>
      <c r="JE353" s="4"/>
    </row>
    <row r="354" spans="1:265" s="78" customFormat="1">
      <c r="A354" s="76"/>
      <c r="B354" s="76"/>
      <c r="C354" s="76"/>
      <c r="D354" s="76"/>
      <c r="E354" s="76"/>
      <c r="F354" s="76"/>
      <c r="H354" s="79"/>
      <c r="I354" s="66"/>
      <c r="J354" s="80"/>
      <c r="K354" s="82"/>
      <c r="L354" s="82"/>
      <c r="M354" s="66"/>
      <c r="N354" s="82"/>
      <c r="O354" s="82"/>
      <c r="P354" s="104"/>
      <c r="Q354" s="104"/>
      <c r="R354" s="104"/>
      <c r="S354" s="82"/>
      <c r="T354" s="82"/>
      <c r="U354" s="82"/>
      <c r="V354" s="66"/>
      <c r="W354" s="82"/>
      <c r="X354" s="82"/>
      <c r="Y354" s="183"/>
      <c r="Z354" s="82"/>
      <c r="AA354" s="181"/>
      <c r="AB354" s="82"/>
      <c r="AC354" s="82"/>
      <c r="AD354" s="82"/>
      <c r="AE354" s="82"/>
      <c r="AF354" s="82"/>
      <c r="AG354" s="83"/>
      <c r="AH354" s="83"/>
      <c r="AI354" s="219"/>
      <c r="AJ354" s="219"/>
      <c r="AK354" s="219"/>
      <c r="AL354" s="66"/>
      <c r="AM354" s="219"/>
      <c r="AN354" s="219"/>
      <c r="AO354" s="219"/>
      <c r="AP354" s="219"/>
      <c r="AQ354" s="219"/>
      <c r="AR354" s="219"/>
      <c r="AS354" s="219"/>
      <c r="AT354" s="219"/>
      <c r="AU354" s="219"/>
      <c r="AV354" s="219"/>
      <c r="AW354" s="219"/>
      <c r="AX354" s="219"/>
      <c r="AY354" s="219"/>
      <c r="AZ354" s="219"/>
      <c r="BA354" s="219"/>
      <c r="BB354" s="219"/>
      <c r="BC354" s="219"/>
      <c r="BD354" s="219"/>
      <c r="BE354" s="219"/>
      <c r="BF354" s="219"/>
      <c r="BG354" s="219"/>
      <c r="BH354" s="219"/>
      <c r="BI354" s="219"/>
      <c r="BJ354" s="219"/>
      <c r="BK354" s="219"/>
      <c r="BL354" s="219"/>
      <c r="BM354" s="219"/>
      <c r="BN354" s="219"/>
      <c r="BO354" s="219"/>
      <c r="BP354" s="219"/>
      <c r="BQ354" s="219"/>
      <c r="BR354" s="219"/>
      <c r="BS354" s="219"/>
      <c r="BT354" s="219"/>
      <c r="BU354" s="219"/>
      <c r="BV354" s="219"/>
      <c r="BW354" s="219"/>
      <c r="BX354" s="219"/>
      <c r="BY354" s="219"/>
      <c r="BZ354" s="219"/>
      <c r="CA354" s="219"/>
      <c r="CB354" s="219"/>
      <c r="CC354" s="219"/>
      <c r="CD354" s="219"/>
      <c r="CE354" s="219"/>
      <c r="CF354" s="219"/>
      <c r="CG354" s="219"/>
      <c r="CH354" s="219"/>
      <c r="CI354" s="219"/>
      <c r="CJ354" s="219"/>
      <c r="CK354" s="219"/>
      <c r="CL354" s="219"/>
      <c r="CM354" s="219"/>
      <c r="CN354" s="219"/>
      <c r="CO354" s="219"/>
      <c r="CP354" s="219"/>
      <c r="CQ354" s="219"/>
      <c r="CR354" s="219"/>
      <c r="CS354" s="219"/>
      <c r="CT354" s="219"/>
      <c r="CU354" s="219"/>
      <c r="CV354" s="219"/>
      <c r="CW354" s="219"/>
      <c r="CX354" s="219"/>
      <c r="CY354" s="219"/>
      <c r="CZ354" s="219"/>
      <c r="DA354" s="219"/>
      <c r="DB354" s="219"/>
      <c r="DC354" s="219"/>
      <c r="DD354" s="219"/>
      <c r="DE354" s="219"/>
      <c r="DF354" s="219"/>
      <c r="DG354" s="219"/>
      <c r="DH354" s="219"/>
      <c r="DI354" s="219"/>
      <c r="DJ354" s="219"/>
      <c r="DK354" s="219"/>
      <c r="DL354" s="219"/>
      <c r="DM354" s="219"/>
      <c r="DN354" s="219"/>
      <c r="DO354" s="219"/>
      <c r="DP354" s="219"/>
      <c r="DQ354" s="219"/>
      <c r="DR354" s="219"/>
      <c r="DS354" s="219"/>
      <c r="DT354" s="219"/>
      <c r="DU354" s="219"/>
      <c r="DV354" s="219"/>
      <c r="DW354" s="219"/>
      <c r="DX354" s="219"/>
      <c r="DY354" s="219"/>
      <c r="DZ354" s="219"/>
      <c r="EA354" s="219"/>
      <c r="EB354" s="219"/>
      <c r="EC354" s="219"/>
      <c r="ED354" s="219"/>
      <c r="EE354" s="219"/>
      <c r="EF354" s="219"/>
      <c r="EG354" s="219"/>
      <c r="EH354" s="219"/>
      <c r="EI354" s="219"/>
      <c r="EJ354" s="219"/>
      <c r="EK354" s="219"/>
      <c r="EL354" s="219"/>
      <c r="EM354" s="219"/>
      <c r="EN354" s="219"/>
      <c r="EO354" s="219"/>
      <c r="EP354" s="219"/>
      <c r="EQ354" s="219"/>
      <c r="ER354" s="219"/>
      <c r="ES354" s="219"/>
      <c r="ET354" s="219"/>
      <c r="EU354" s="219"/>
      <c r="EV354" s="219"/>
      <c r="EW354" s="219"/>
      <c r="EX354" s="219"/>
      <c r="EY354" s="219"/>
      <c r="EZ354" s="219"/>
      <c r="FA354" s="219"/>
      <c r="FB354" s="219"/>
      <c r="FC354" s="219"/>
      <c r="FD354" s="219"/>
      <c r="FE354" s="219"/>
      <c r="FF354" s="219"/>
      <c r="FG354" s="219"/>
      <c r="FH354" s="219"/>
      <c r="FI354" s="219"/>
      <c r="FJ354" s="219"/>
      <c r="FK354" s="219"/>
      <c r="FL354" s="219"/>
      <c r="FM354" s="219"/>
      <c r="FN354" s="219"/>
      <c r="FO354" s="219"/>
      <c r="FP354" s="219"/>
      <c r="FQ354" s="219"/>
      <c r="FR354" s="219"/>
      <c r="FS354" s="219"/>
      <c r="FT354" s="219"/>
      <c r="FU354" s="219"/>
      <c r="FV354" s="219"/>
      <c r="FW354" s="219"/>
      <c r="FX354" s="219"/>
      <c r="FY354" s="219"/>
      <c r="FZ354" s="219"/>
      <c r="GA354" s="219"/>
      <c r="GB354" s="219"/>
      <c r="GC354" s="219"/>
      <c r="GD354" s="219"/>
      <c r="GE354" s="219"/>
      <c r="GF354" s="219"/>
      <c r="GG354" s="219"/>
      <c r="GH354" s="219"/>
      <c r="GI354" s="219"/>
      <c r="GJ354" s="219"/>
      <c r="GK354" s="219"/>
      <c r="GL354" s="219"/>
      <c r="GM354" s="219"/>
      <c r="GN354" s="219"/>
      <c r="GO354" s="219"/>
      <c r="GP354" s="219"/>
      <c r="GQ354" s="219"/>
      <c r="GR354" s="219"/>
      <c r="GS354" s="219"/>
      <c r="GT354" s="219"/>
      <c r="GU354" s="219"/>
      <c r="GV354" s="219"/>
      <c r="GW354" s="219"/>
      <c r="GX354" s="219"/>
      <c r="GY354" s="219"/>
      <c r="GZ354" s="219"/>
      <c r="HA354" s="219"/>
      <c r="HB354" s="219"/>
      <c r="HC354" s="219"/>
      <c r="HD354" s="219"/>
      <c r="HE354" s="219"/>
      <c r="HF354" s="219"/>
      <c r="HG354" s="219"/>
      <c r="HH354" s="219"/>
      <c r="HI354" s="219"/>
      <c r="HJ354" s="219"/>
      <c r="HK354" s="219"/>
      <c r="HL354" s="219"/>
      <c r="HM354" s="219"/>
      <c r="HN354" s="219"/>
      <c r="HO354" s="219"/>
      <c r="HP354" s="219"/>
      <c r="HQ354" s="219"/>
      <c r="HR354" s="219"/>
      <c r="HS354" s="219"/>
      <c r="HT354" s="219"/>
      <c r="HU354" s="219"/>
      <c r="HV354" s="219"/>
      <c r="HW354" s="219"/>
      <c r="HX354" s="219"/>
      <c r="HY354" s="219"/>
      <c r="HZ354" s="219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  <c r="IR354" s="4"/>
      <c r="IS354" s="4"/>
      <c r="IT354" s="4"/>
      <c r="IU354" s="4"/>
      <c r="IV354" s="4"/>
      <c r="IW354" s="4"/>
      <c r="IX354" s="4"/>
      <c r="IY354" s="4"/>
      <c r="IZ354" s="4"/>
      <c r="JA354" s="4"/>
      <c r="JB354" s="4"/>
      <c r="JC354" s="4"/>
      <c r="JD354" s="4"/>
      <c r="JE354" s="4"/>
    </row>
    <row r="355" spans="1:265" s="78" customFormat="1">
      <c r="A355" s="76"/>
      <c r="B355" s="76"/>
      <c r="C355" s="76"/>
      <c r="D355" s="76"/>
      <c r="E355" s="76"/>
      <c r="F355" s="76"/>
      <c r="H355" s="79"/>
      <c r="I355" s="66"/>
      <c r="J355" s="80"/>
      <c r="K355" s="82"/>
      <c r="L355" s="82"/>
      <c r="M355" s="66"/>
      <c r="N355" s="82"/>
      <c r="O355" s="82"/>
      <c r="P355" s="104"/>
      <c r="Q355" s="104"/>
      <c r="R355" s="104"/>
      <c r="S355" s="82"/>
      <c r="T355" s="82"/>
      <c r="U355" s="82"/>
      <c r="V355" s="66"/>
      <c r="W355" s="82"/>
      <c r="X355" s="82"/>
      <c r="Y355" s="183"/>
      <c r="Z355" s="82"/>
      <c r="AA355" s="181"/>
      <c r="AB355" s="82"/>
      <c r="AC355" s="82"/>
      <c r="AD355" s="82"/>
      <c r="AE355" s="82"/>
      <c r="AF355" s="82"/>
      <c r="AG355" s="83"/>
      <c r="AH355" s="83"/>
      <c r="AI355" s="219"/>
      <c r="AJ355" s="219"/>
      <c r="AK355" s="219"/>
      <c r="AL355" s="66"/>
      <c r="AM355" s="219"/>
      <c r="AN355" s="219"/>
      <c r="AO355" s="219"/>
      <c r="AP355" s="219"/>
      <c r="AQ355" s="219"/>
      <c r="AR355" s="219"/>
      <c r="AS355" s="219"/>
      <c r="AT355" s="219"/>
      <c r="AU355" s="219"/>
      <c r="AV355" s="219"/>
      <c r="AW355" s="219"/>
      <c r="AX355" s="219"/>
      <c r="AY355" s="219"/>
      <c r="AZ355" s="219"/>
      <c r="BA355" s="219"/>
      <c r="BB355" s="219"/>
      <c r="BC355" s="219"/>
      <c r="BD355" s="219"/>
      <c r="BE355" s="219"/>
      <c r="BF355" s="219"/>
      <c r="BG355" s="219"/>
      <c r="BH355" s="219"/>
      <c r="BI355" s="219"/>
      <c r="BJ355" s="219"/>
      <c r="BK355" s="219"/>
      <c r="BL355" s="219"/>
      <c r="BM355" s="219"/>
      <c r="BN355" s="219"/>
      <c r="BO355" s="219"/>
      <c r="BP355" s="219"/>
      <c r="BQ355" s="219"/>
      <c r="BR355" s="219"/>
      <c r="BS355" s="219"/>
      <c r="BT355" s="219"/>
      <c r="BU355" s="219"/>
      <c r="BV355" s="219"/>
      <c r="BW355" s="219"/>
      <c r="BX355" s="219"/>
      <c r="BY355" s="219"/>
      <c r="BZ355" s="219"/>
      <c r="CA355" s="219"/>
      <c r="CB355" s="219"/>
      <c r="CC355" s="219"/>
      <c r="CD355" s="219"/>
      <c r="CE355" s="219"/>
      <c r="CF355" s="219"/>
      <c r="CG355" s="219"/>
      <c r="CH355" s="219"/>
      <c r="CI355" s="219"/>
      <c r="CJ355" s="219"/>
      <c r="CK355" s="219"/>
      <c r="CL355" s="219"/>
      <c r="CM355" s="219"/>
      <c r="CN355" s="219"/>
      <c r="CO355" s="219"/>
      <c r="CP355" s="219"/>
      <c r="CQ355" s="219"/>
      <c r="CR355" s="219"/>
      <c r="CS355" s="219"/>
      <c r="CT355" s="219"/>
      <c r="CU355" s="219"/>
      <c r="CV355" s="219"/>
      <c r="CW355" s="219"/>
      <c r="CX355" s="219"/>
      <c r="CY355" s="219"/>
      <c r="CZ355" s="219"/>
      <c r="DA355" s="219"/>
      <c r="DB355" s="219"/>
      <c r="DC355" s="219"/>
      <c r="DD355" s="219"/>
      <c r="DE355" s="219"/>
      <c r="DF355" s="219"/>
      <c r="DG355" s="219"/>
      <c r="DH355" s="219"/>
      <c r="DI355" s="219"/>
      <c r="DJ355" s="219"/>
      <c r="DK355" s="219"/>
      <c r="DL355" s="219"/>
      <c r="DM355" s="219"/>
      <c r="DN355" s="219"/>
      <c r="DO355" s="219"/>
      <c r="DP355" s="219"/>
      <c r="DQ355" s="219"/>
      <c r="DR355" s="219"/>
      <c r="DS355" s="219"/>
      <c r="DT355" s="219"/>
      <c r="DU355" s="219"/>
      <c r="DV355" s="219"/>
      <c r="DW355" s="219"/>
      <c r="DX355" s="219"/>
      <c r="DY355" s="219"/>
      <c r="DZ355" s="219"/>
      <c r="EA355" s="219"/>
      <c r="EB355" s="219"/>
      <c r="EC355" s="219"/>
      <c r="ED355" s="219"/>
      <c r="EE355" s="219"/>
      <c r="EF355" s="219"/>
      <c r="EG355" s="219"/>
      <c r="EH355" s="219"/>
      <c r="EI355" s="219"/>
      <c r="EJ355" s="219"/>
      <c r="EK355" s="219"/>
      <c r="EL355" s="219"/>
      <c r="EM355" s="219"/>
      <c r="EN355" s="219"/>
      <c r="EO355" s="219"/>
      <c r="EP355" s="219"/>
      <c r="EQ355" s="219"/>
      <c r="ER355" s="219"/>
      <c r="ES355" s="219"/>
      <c r="ET355" s="219"/>
      <c r="EU355" s="219"/>
      <c r="EV355" s="219"/>
      <c r="EW355" s="219"/>
      <c r="EX355" s="219"/>
      <c r="EY355" s="219"/>
      <c r="EZ355" s="219"/>
      <c r="FA355" s="219"/>
      <c r="FB355" s="219"/>
      <c r="FC355" s="219"/>
      <c r="FD355" s="219"/>
      <c r="FE355" s="219"/>
      <c r="FF355" s="219"/>
      <c r="FG355" s="219"/>
      <c r="FH355" s="219"/>
      <c r="FI355" s="219"/>
      <c r="FJ355" s="219"/>
      <c r="FK355" s="219"/>
      <c r="FL355" s="219"/>
      <c r="FM355" s="219"/>
      <c r="FN355" s="219"/>
      <c r="FO355" s="219"/>
      <c r="FP355" s="219"/>
      <c r="FQ355" s="219"/>
      <c r="FR355" s="219"/>
      <c r="FS355" s="219"/>
      <c r="FT355" s="219"/>
      <c r="FU355" s="219"/>
      <c r="FV355" s="219"/>
      <c r="FW355" s="219"/>
      <c r="FX355" s="219"/>
      <c r="FY355" s="219"/>
      <c r="FZ355" s="219"/>
      <c r="GA355" s="219"/>
      <c r="GB355" s="219"/>
      <c r="GC355" s="219"/>
      <c r="GD355" s="219"/>
      <c r="GE355" s="219"/>
      <c r="GF355" s="219"/>
      <c r="GG355" s="219"/>
      <c r="GH355" s="219"/>
      <c r="GI355" s="219"/>
      <c r="GJ355" s="219"/>
      <c r="GK355" s="219"/>
      <c r="GL355" s="219"/>
      <c r="GM355" s="219"/>
      <c r="GN355" s="219"/>
      <c r="GO355" s="219"/>
      <c r="GP355" s="219"/>
      <c r="GQ355" s="219"/>
      <c r="GR355" s="219"/>
      <c r="GS355" s="219"/>
      <c r="GT355" s="219"/>
      <c r="GU355" s="219"/>
      <c r="GV355" s="219"/>
      <c r="GW355" s="219"/>
      <c r="GX355" s="219"/>
      <c r="GY355" s="219"/>
      <c r="GZ355" s="219"/>
      <c r="HA355" s="219"/>
      <c r="HB355" s="219"/>
      <c r="HC355" s="219"/>
      <c r="HD355" s="219"/>
      <c r="HE355" s="219"/>
      <c r="HF355" s="219"/>
      <c r="HG355" s="219"/>
      <c r="HH355" s="219"/>
      <c r="HI355" s="219"/>
      <c r="HJ355" s="219"/>
      <c r="HK355" s="219"/>
      <c r="HL355" s="219"/>
      <c r="HM355" s="219"/>
      <c r="HN355" s="219"/>
      <c r="HO355" s="219"/>
      <c r="HP355" s="219"/>
      <c r="HQ355" s="219"/>
      <c r="HR355" s="219"/>
      <c r="HS355" s="219"/>
      <c r="HT355" s="219"/>
      <c r="HU355" s="219"/>
      <c r="HV355" s="219"/>
      <c r="HW355" s="219"/>
      <c r="HX355" s="219"/>
      <c r="HY355" s="219"/>
      <c r="HZ355" s="219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  <c r="IR355" s="4"/>
      <c r="IS355" s="4"/>
      <c r="IT355" s="4"/>
      <c r="IU355" s="4"/>
      <c r="IV355" s="4"/>
      <c r="IW355" s="4"/>
      <c r="IX355" s="4"/>
      <c r="IY355" s="4"/>
      <c r="IZ355" s="4"/>
      <c r="JA355" s="4"/>
      <c r="JB355" s="4"/>
      <c r="JC355" s="4"/>
      <c r="JD355" s="4"/>
      <c r="JE355" s="4"/>
    </row>
    <row r="356" spans="1:265" s="78" customFormat="1">
      <c r="A356" s="76"/>
      <c r="B356" s="76"/>
      <c r="C356" s="76"/>
      <c r="D356" s="76"/>
      <c r="E356" s="76"/>
      <c r="F356" s="76"/>
      <c r="H356" s="79"/>
      <c r="I356" s="66"/>
      <c r="J356" s="80"/>
      <c r="K356" s="82"/>
      <c r="L356" s="82"/>
      <c r="M356" s="66"/>
      <c r="N356" s="82"/>
      <c r="O356" s="82"/>
      <c r="P356" s="104"/>
      <c r="Q356" s="104"/>
      <c r="R356" s="104"/>
      <c r="S356" s="82"/>
      <c r="T356" s="82"/>
      <c r="U356" s="82"/>
      <c r="V356" s="66"/>
      <c r="W356" s="82"/>
      <c r="X356" s="82"/>
      <c r="Y356" s="183"/>
      <c r="Z356" s="82"/>
      <c r="AA356" s="181"/>
      <c r="AB356" s="82"/>
      <c r="AC356" s="82"/>
      <c r="AD356" s="82"/>
      <c r="AE356" s="82"/>
      <c r="AF356" s="82"/>
      <c r="AG356" s="83"/>
      <c r="AH356" s="83"/>
      <c r="AI356" s="219"/>
      <c r="AJ356" s="219"/>
      <c r="AK356" s="219"/>
      <c r="AL356" s="66"/>
      <c r="AM356" s="219"/>
      <c r="AN356" s="219"/>
      <c r="AO356" s="219"/>
      <c r="AP356" s="219"/>
      <c r="AQ356" s="219"/>
      <c r="AR356" s="219"/>
      <c r="AS356" s="219"/>
      <c r="AT356" s="219"/>
      <c r="AU356" s="219"/>
      <c r="AV356" s="219"/>
      <c r="AW356" s="219"/>
      <c r="AX356" s="219"/>
      <c r="AY356" s="219"/>
      <c r="AZ356" s="219"/>
      <c r="BA356" s="219"/>
      <c r="BB356" s="219"/>
      <c r="BC356" s="219"/>
      <c r="BD356" s="219"/>
      <c r="BE356" s="219"/>
      <c r="BF356" s="219"/>
      <c r="BG356" s="219"/>
      <c r="BH356" s="219"/>
      <c r="BI356" s="219"/>
      <c r="BJ356" s="219"/>
      <c r="BK356" s="219"/>
      <c r="BL356" s="219"/>
      <c r="BM356" s="219"/>
      <c r="BN356" s="219"/>
      <c r="BO356" s="219"/>
      <c r="BP356" s="219"/>
      <c r="BQ356" s="219"/>
      <c r="BR356" s="219"/>
      <c r="BS356" s="219"/>
      <c r="BT356" s="219"/>
      <c r="BU356" s="219"/>
      <c r="BV356" s="219"/>
      <c r="BW356" s="219"/>
      <c r="BX356" s="219"/>
      <c r="BY356" s="219"/>
      <c r="BZ356" s="219"/>
      <c r="CA356" s="219"/>
      <c r="CB356" s="219"/>
      <c r="CC356" s="219"/>
      <c r="CD356" s="219"/>
      <c r="CE356" s="219"/>
      <c r="CF356" s="219"/>
      <c r="CG356" s="219"/>
      <c r="CH356" s="219"/>
      <c r="CI356" s="219"/>
      <c r="CJ356" s="219"/>
      <c r="CK356" s="219"/>
      <c r="CL356" s="219"/>
      <c r="CM356" s="219"/>
      <c r="CN356" s="219"/>
      <c r="CO356" s="219"/>
      <c r="CP356" s="219"/>
      <c r="CQ356" s="219"/>
      <c r="CR356" s="219"/>
      <c r="CS356" s="219"/>
      <c r="CT356" s="219"/>
      <c r="CU356" s="219"/>
      <c r="CV356" s="219"/>
      <c r="CW356" s="219"/>
      <c r="CX356" s="219"/>
      <c r="CY356" s="219"/>
      <c r="CZ356" s="219"/>
      <c r="DA356" s="219"/>
      <c r="DB356" s="219"/>
      <c r="DC356" s="219"/>
      <c r="DD356" s="219"/>
      <c r="DE356" s="219"/>
      <c r="DF356" s="219"/>
      <c r="DG356" s="219"/>
      <c r="DH356" s="219"/>
      <c r="DI356" s="219"/>
      <c r="DJ356" s="219"/>
      <c r="DK356" s="219"/>
      <c r="DL356" s="219"/>
      <c r="DM356" s="219"/>
      <c r="DN356" s="219"/>
      <c r="DO356" s="219"/>
      <c r="DP356" s="219"/>
      <c r="DQ356" s="219"/>
      <c r="DR356" s="219"/>
      <c r="DS356" s="219"/>
      <c r="DT356" s="219"/>
      <c r="DU356" s="219"/>
      <c r="DV356" s="219"/>
      <c r="DW356" s="219"/>
      <c r="DX356" s="219"/>
      <c r="DY356" s="219"/>
      <c r="DZ356" s="219"/>
      <c r="EA356" s="219"/>
      <c r="EB356" s="219"/>
      <c r="EC356" s="219"/>
      <c r="ED356" s="219"/>
      <c r="EE356" s="219"/>
      <c r="EF356" s="219"/>
      <c r="EG356" s="219"/>
      <c r="EH356" s="219"/>
      <c r="EI356" s="219"/>
      <c r="EJ356" s="219"/>
      <c r="EK356" s="219"/>
      <c r="EL356" s="219"/>
      <c r="EM356" s="219"/>
      <c r="EN356" s="219"/>
      <c r="EO356" s="219"/>
      <c r="EP356" s="219"/>
      <c r="EQ356" s="219"/>
      <c r="ER356" s="219"/>
      <c r="ES356" s="219"/>
      <c r="ET356" s="219"/>
      <c r="EU356" s="219"/>
      <c r="EV356" s="219"/>
      <c r="EW356" s="219"/>
      <c r="EX356" s="219"/>
      <c r="EY356" s="219"/>
      <c r="EZ356" s="219"/>
      <c r="FA356" s="219"/>
      <c r="FB356" s="219"/>
      <c r="FC356" s="219"/>
      <c r="FD356" s="219"/>
      <c r="FE356" s="219"/>
      <c r="FF356" s="219"/>
      <c r="FG356" s="219"/>
      <c r="FH356" s="219"/>
      <c r="FI356" s="219"/>
      <c r="FJ356" s="219"/>
      <c r="FK356" s="219"/>
      <c r="FL356" s="219"/>
      <c r="FM356" s="219"/>
      <c r="FN356" s="219"/>
      <c r="FO356" s="219"/>
      <c r="FP356" s="219"/>
      <c r="FQ356" s="219"/>
      <c r="FR356" s="219"/>
      <c r="FS356" s="219"/>
      <c r="FT356" s="219"/>
      <c r="FU356" s="219"/>
      <c r="FV356" s="219"/>
      <c r="FW356" s="219"/>
      <c r="FX356" s="219"/>
      <c r="FY356" s="219"/>
      <c r="FZ356" s="219"/>
      <c r="GA356" s="219"/>
      <c r="GB356" s="219"/>
      <c r="GC356" s="219"/>
      <c r="GD356" s="219"/>
      <c r="GE356" s="219"/>
      <c r="GF356" s="219"/>
      <c r="GG356" s="219"/>
      <c r="GH356" s="219"/>
      <c r="GI356" s="219"/>
      <c r="GJ356" s="219"/>
      <c r="GK356" s="219"/>
      <c r="GL356" s="219"/>
      <c r="GM356" s="219"/>
      <c r="GN356" s="219"/>
      <c r="GO356" s="219"/>
      <c r="GP356" s="219"/>
      <c r="GQ356" s="219"/>
      <c r="GR356" s="219"/>
      <c r="GS356" s="219"/>
      <c r="GT356" s="219"/>
      <c r="GU356" s="219"/>
      <c r="GV356" s="219"/>
      <c r="GW356" s="219"/>
      <c r="GX356" s="219"/>
      <c r="GY356" s="219"/>
      <c r="GZ356" s="219"/>
      <c r="HA356" s="219"/>
      <c r="HB356" s="219"/>
      <c r="HC356" s="219"/>
      <c r="HD356" s="219"/>
      <c r="HE356" s="219"/>
      <c r="HF356" s="219"/>
      <c r="HG356" s="219"/>
      <c r="HH356" s="219"/>
      <c r="HI356" s="219"/>
      <c r="HJ356" s="219"/>
      <c r="HK356" s="219"/>
      <c r="HL356" s="219"/>
      <c r="HM356" s="219"/>
      <c r="HN356" s="219"/>
      <c r="HO356" s="219"/>
      <c r="HP356" s="219"/>
      <c r="HQ356" s="219"/>
      <c r="HR356" s="219"/>
      <c r="HS356" s="219"/>
      <c r="HT356" s="219"/>
      <c r="HU356" s="219"/>
      <c r="HV356" s="219"/>
      <c r="HW356" s="219"/>
      <c r="HX356" s="219"/>
      <c r="HY356" s="219"/>
      <c r="HZ356" s="219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  <c r="IR356" s="4"/>
      <c r="IS356" s="4"/>
      <c r="IT356" s="4"/>
      <c r="IU356" s="4"/>
      <c r="IV356" s="4"/>
      <c r="IW356" s="4"/>
      <c r="IX356" s="4"/>
      <c r="IY356" s="4"/>
      <c r="IZ356" s="4"/>
      <c r="JA356" s="4"/>
      <c r="JB356" s="4"/>
      <c r="JC356" s="4"/>
      <c r="JD356" s="4"/>
      <c r="JE356" s="4"/>
    </row>
    <row r="357" spans="1:265" s="78" customFormat="1">
      <c r="A357" s="76"/>
      <c r="B357" s="76"/>
      <c r="C357" s="76"/>
      <c r="D357" s="76"/>
      <c r="E357" s="76"/>
      <c r="F357" s="76"/>
      <c r="H357" s="79"/>
      <c r="I357" s="66"/>
      <c r="J357" s="80"/>
      <c r="K357" s="82"/>
      <c r="L357" s="82"/>
      <c r="M357" s="66"/>
      <c r="N357" s="82"/>
      <c r="O357" s="82"/>
      <c r="P357" s="104"/>
      <c r="Q357" s="104"/>
      <c r="R357" s="104"/>
      <c r="S357" s="82"/>
      <c r="T357" s="82"/>
      <c r="U357" s="82"/>
      <c r="V357" s="66"/>
      <c r="W357" s="82"/>
      <c r="X357" s="82"/>
      <c r="Y357" s="183"/>
      <c r="Z357" s="82"/>
      <c r="AA357" s="181"/>
      <c r="AB357" s="82"/>
      <c r="AC357" s="82"/>
      <c r="AD357" s="82"/>
      <c r="AE357" s="82"/>
      <c r="AF357" s="82"/>
      <c r="AG357" s="83"/>
      <c r="AH357" s="83"/>
      <c r="AI357" s="219"/>
      <c r="AJ357" s="219"/>
      <c r="AK357" s="219"/>
      <c r="AL357" s="66"/>
      <c r="AM357" s="219"/>
      <c r="AN357" s="219"/>
      <c r="AO357" s="219"/>
      <c r="AP357" s="219"/>
      <c r="AQ357" s="219"/>
      <c r="AR357" s="219"/>
      <c r="AS357" s="219"/>
      <c r="AT357" s="219"/>
      <c r="AU357" s="219"/>
      <c r="AV357" s="219"/>
      <c r="AW357" s="219"/>
      <c r="AX357" s="219"/>
      <c r="AY357" s="219"/>
      <c r="AZ357" s="219"/>
      <c r="BA357" s="219"/>
      <c r="BB357" s="219"/>
      <c r="BC357" s="219"/>
      <c r="BD357" s="219"/>
      <c r="BE357" s="219"/>
      <c r="BF357" s="219"/>
      <c r="BG357" s="219"/>
      <c r="BH357" s="219"/>
      <c r="BI357" s="219"/>
      <c r="BJ357" s="219"/>
      <c r="BK357" s="219"/>
      <c r="BL357" s="219"/>
      <c r="BM357" s="219"/>
      <c r="BN357" s="219"/>
      <c r="BO357" s="219"/>
      <c r="BP357" s="219"/>
      <c r="BQ357" s="219"/>
      <c r="BR357" s="219"/>
      <c r="BS357" s="219"/>
      <c r="BT357" s="219"/>
      <c r="BU357" s="219"/>
      <c r="BV357" s="219"/>
      <c r="BW357" s="219"/>
      <c r="BX357" s="219"/>
      <c r="BY357" s="219"/>
      <c r="BZ357" s="219"/>
      <c r="CA357" s="219"/>
      <c r="CB357" s="219"/>
      <c r="CC357" s="219"/>
      <c r="CD357" s="219"/>
      <c r="CE357" s="219"/>
      <c r="CF357" s="219"/>
      <c r="CG357" s="219"/>
      <c r="CH357" s="219"/>
      <c r="CI357" s="219"/>
      <c r="CJ357" s="219"/>
      <c r="CK357" s="219"/>
      <c r="CL357" s="219"/>
      <c r="CM357" s="219"/>
      <c r="CN357" s="219"/>
      <c r="CO357" s="219"/>
      <c r="CP357" s="219"/>
      <c r="CQ357" s="219"/>
      <c r="CR357" s="219"/>
      <c r="CS357" s="219"/>
      <c r="CT357" s="219"/>
      <c r="CU357" s="219"/>
      <c r="CV357" s="219"/>
      <c r="CW357" s="219"/>
      <c r="CX357" s="219"/>
      <c r="CY357" s="219"/>
      <c r="CZ357" s="219"/>
      <c r="DA357" s="219"/>
      <c r="DB357" s="219"/>
      <c r="DC357" s="219"/>
      <c r="DD357" s="219"/>
      <c r="DE357" s="219"/>
      <c r="DF357" s="219"/>
      <c r="DG357" s="219"/>
      <c r="DH357" s="219"/>
      <c r="DI357" s="219"/>
      <c r="DJ357" s="219"/>
      <c r="DK357" s="219"/>
      <c r="DL357" s="219"/>
      <c r="DM357" s="219"/>
      <c r="DN357" s="219"/>
      <c r="DO357" s="219"/>
      <c r="DP357" s="219"/>
      <c r="DQ357" s="219"/>
      <c r="DR357" s="219"/>
      <c r="DS357" s="219"/>
      <c r="DT357" s="219"/>
      <c r="DU357" s="219"/>
      <c r="DV357" s="219"/>
      <c r="DW357" s="219"/>
      <c r="DX357" s="219"/>
      <c r="DY357" s="219"/>
      <c r="DZ357" s="219"/>
      <c r="EA357" s="219"/>
      <c r="EB357" s="219"/>
      <c r="EC357" s="219"/>
      <c r="ED357" s="219"/>
      <c r="EE357" s="219"/>
      <c r="EF357" s="219"/>
      <c r="EG357" s="219"/>
      <c r="EH357" s="219"/>
      <c r="EI357" s="219"/>
      <c r="EJ357" s="219"/>
      <c r="EK357" s="219"/>
      <c r="EL357" s="219"/>
      <c r="EM357" s="219"/>
      <c r="EN357" s="219"/>
      <c r="EO357" s="219"/>
      <c r="EP357" s="219"/>
      <c r="EQ357" s="219"/>
      <c r="ER357" s="219"/>
      <c r="ES357" s="219"/>
      <c r="ET357" s="219"/>
      <c r="EU357" s="219"/>
      <c r="EV357" s="219"/>
      <c r="EW357" s="219"/>
      <c r="EX357" s="219"/>
      <c r="EY357" s="219"/>
      <c r="EZ357" s="219"/>
      <c r="FA357" s="219"/>
      <c r="FB357" s="219"/>
      <c r="FC357" s="219"/>
      <c r="FD357" s="219"/>
      <c r="FE357" s="219"/>
      <c r="FF357" s="219"/>
      <c r="FG357" s="219"/>
      <c r="FH357" s="219"/>
      <c r="FI357" s="219"/>
      <c r="FJ357" s="219"/>
      <c r="FK357" s="219"/>
      <c r="FL357" s="219"/>
      <c r="FM357" s="219"/>
      <c r="FN357" s="219"/>
      <c r="FO357" s="219"/>
      <c r="FP357" s="219"/>
      <c r="FQ357" s="219"/>
      <c r="FR357" s="219"/>
      <c r="FS357" s="219"/>
      <c r="FT357" s="219"/>
      <c r="FU357" s="219"/>
      <c r="FV357" s="219"/>
      <c r="FW357" s="219"/>
      <c r="FX357" s="219"/>
      <c r="FY357" s="219"/>
      <c r="FZ357" s="219"/>
      <c r="GA357" s="219"/>
      <c r="GB357" s="219"/>
      <c r="GC357" s="219"/>
      <c r="GD357" s="219"/>
      <c r="GE357" s="219"/>
      <c r="GF357" s="219"/>
      <c r="GG357" s="219"/>
      <c r="GH357" s="219"/>
      <c r="GI357" s="219"/>
      <c r="GJ357" s="219"/>
      <c r="GK357" s="219"/>
      <c r="GL357" s="219"/>
      <c r="GM357" s="219"/>
      <c r="GN357" s="219"/>
      <c r="GO357" s="219"/>
      <c r="GP357" s="219"/>
      <c r="GQ357" s="219"/>
      <c r="GR357" s="219"/>
      <c r="GS357" s="219"/>
      <c r="GT357" s="219"/>
      <c r="GU357" s="219"/>
      <c r="GV357" s="219"/>
      <c r="GW357" s="219"/>
      <c r="GX357" s="219"/>
      <c r="GY357" s="219"/>
      <c r="GZ357" s="219"/>
      <c r="HA357" s="219"/>
      <c r="HB357" s="219"/>
      <c r="HC357" s="219"/>
      <c r="HD357" s="219"/>
      <c r="HE357" s="219"/>
      <c r="HF357" s="219"/>
      <c r="HG357" s="219"/>
      <c r="HH357" s="219"/>
      <c r="HI357" s="219"/>
      <c r="HJ357" s="219"/>
      <c r="HK357" s="219"/>
      <c r="HL357" s="219"/>
      <c r="HM357" s="219"/>
      <c r="HN357" s="219"/>
      <c r="HO357" s="219"/>
      <c r="HP357" s="219"/>
      <c r="HQ357" s="219"/>
      <c r="HR357" s="219"/>
      <c r="HS357" s="219"/>
      <c r="HT357" s="219"/>
      <c r="HU357" s="219"/>
      <c r="HV357" s="219"/>
      <c r="HW357" s="219"/>
      <c r="HX357" s="219"/>
      <c r="HY357" s="219"/>
      <c r="HZ357" s="219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  <c r="IR357" s="4"/>
      <c r="IS357" s="4"/>
      <c r="IT357" s="4"/>
      <c r="IU357" s="4"/>
      <c r="IV357" s="4"/>
      <c r="IW357" s="4"/>
      <c r="IX357" s="4"/>
      <c r="IY357" s="4"/>
      <c r="IZ357" s="4"/>
      <c r="JA357" s="4"/>
      <c r="JB357" s="4"/>
      <c r="JC357" s="4"/>
      <c r="JD357" s="4"/>
      <c r="JE357" s="4"/>
    </row>
    <row r="358" spans="1:265" s="78" customFormat="1">
      <c r="A358" s="76"/>
      <c r="B358" s="76"/>
      <c r="C358" s="76"/>
      <c r="D358" s="76"/>
      <c r="E358" s="76"/>
      <c r="F358" s="76"/>
      <c r="H358" s="79"/>
      <c r="I358" s="66"/>
      <c r="J358" s="80"/>
      <c r="K358" s="82"/>
      <c r="L358" s="82"/>
      <c r="M358" s="66"/>
      <c r="N358" s="82"/>
      <c r="O358" s="82"/>
      <c r="P358" s="104"/>
      <c r="Q358" s="104"/>
      <c r="R358" s="104"/>
      <c r="S358" s="82"/>
      <c r="T358" s="82"/>
      <c r="U358" s="82"/>
      <c r="V358" s="66"/>
      <c r="W358" s="82"/>
      <c r="X358" s="82"/>
      <c r="Y358" s="183"/>
      <c r="Z358" s="82"/>
      <c r="AA358" s="181"/>
      <c r="AB358" s="82"/>
      <c r="AC358" s="82"/>
      <c r="AD358" s="82"/>
      <c r="AE358" s="82"/>
      <c r="AF358" s="82"/>
      <c r="AG358" s="83"/>
      <c r="AH358" s="83"/>
      <c r="AI358" s="219"/>
      <c r="AJ358" s="219"/>
      <c r="AK358" s="219"/>
      <c r="AL358" s="66"/>
      <c r="AM358" s="219"/>
      <c r="AN358" s="219"/>
      <c r="AO358" s="219"/>
      <c r="AP358" s="219"/>
      <c r="AQ358" s="219"/>
      <c r="AR358" s="219"/>
      <c r="AS358" s="219"/>
      <c r="AT358" s="219"/>
      <c r="AU358" s="219"/>
      <c r="AV358" s="219"/>
      <c r="AW358" s="219"/>
      <c r="AX358" s="219"/>
      <c r="AY358" s="219"/>
      <c r="AZ358" s="219"/>
      <c r="BA358" s="219"/>
      <c r="BB358" s="219"/>
      <c r="BC358" s="219"/>
      <c r="BD358" s="219"/>
      <c r="BE358" s="219"/>
      <c r="BF358" s="219"/>
      <c r="BG358" s="219"/>
      <c r="BH358" s="219"/>
      <c r="BI358" s="219"/>
      <c r="BJ358" s="219"/>
      <c r="BK358" s="219"/>
      <c r="BL358" s="219"/>
      <c r="BM358" s="219"/>
      <c r="BN358" s="219"/>
      <c r="BO358" s="219"/>
      <c r="BP358" s="219"/>
      <c r="BQ358" s="219"/>
      <c r="BR358" s="219"/>
      <c r="BS358" s="219"/>
      <c r="BT358" s="219"/>
      <c r="BU358" s="219"/>
      <c r="BV358" s="219"/>
      <c r="BW358" s="219"/>
      <c r="BX358" s="219"/>
      <c r="BY358" s="219"/>
      <c r="BZ358" s="219"/>
      <c r="CA358" s="219"/>
      <c r="CB358" s="219"/>
      <c r="CC358" s="219"/>
      <c r="CD358" s="219"/>
      <c r="CE358" s="219"/>
      <c r="CF358" s="219"/>
      <c r="CG358" s="219"/>
      <c r="CH358" s="219"/>
      <c r="CI358" s="219"/>
      <c r="CJ358" s="219"/>
      <c r="CK358" s="219"/>
      <c r="CL358" s="219"/>
      <c r="CM358" s="219"/>
      <c r="CN358" s="219"/>
      <c r="CO358" s="219"/>
      <c r="CP358" s="219"/>
      <c r="CQ358" s="219"/>
      <c r="CR358" s="219"/>
      <c r="CS358" s="219"/>
      <c r="CT358" s="219"/>
      <c r="CU358" s="219"/>
      <c r="CV358" s="219"/>
      <c r="CW358" s="219"/>
      <c r="CX358" s="219"/>
      <c r="CY358" s="219"/>
      <c r="CZ358" s="219"/>
      <c r="DA358" s="219"/>
      <c r="DB358" s="219"/>
      <c r="DC358" s="219"/>
      <c r="DD358" s="219"/>
      <c r="DE358" s="219"/>
      <c r="DF358" s="219"/>
      <c r="DG358" s="219"/>
      <c r="DH358" s="219"/>
      <c r="DI358" s="219"/>
      <c r="DJ358" s="219"/>
      <c r="DK358" s="219"/>
      <c r="DL358" s="219"/>
      <c r="DM358" s="219"/>
      <c r="DN358" s="219"/>
      <c r="DO358" s="219"/>
      <c r="DP358" s="219"/>
      <c r="DQ358" s="219"/>
      <c r="DR358" s="219"/>
      <c r="DS358" s="219"/>
      <c r="DT358" s="219"/>
      <c r="DU358" s="219"/>
      <c r="DV358" s="219"/>
      <c r="DW358" s="219"/>
      <c r="DX358" s="219"/>
      <c r="DY358" s="219"/>
      <c r="DZ358" s="219"/>
      <c r="EA358" s="219"/>
      <c r="EB358" s="219"/>
      <c r="EC358" s="219"/>
      <c r="ED358" s="219"/>
      <c r="EE358" s="219"/>
      <c r="EF358" s="219"/>
      <c r="EG358" s="219"/>
      <c r="EH358" s="219"/>
      <c r="EI358" s="219"/>
      <c r="EJ358" s="219"/>
      <c r="EK358" s="219"/>
      <c r="EL358" s="219"/>
      <c r="EM358" s="219"/>
      <c r="EN358" s="219"/>
      <c r="EO358" s="219"/>
      <c r="EP358" s="219"/>
      <c r="EQ358" s="219"/>
      <c r="ER358" s="219"/>
      <c r="ES358" s="219"/>
      <c r="ET358" s="219"/>
      <c r="EU358" s="219"/>
      <c r="EV358" s="219"/>
      <c r="EW358" s="219"/>
      <c r="EX358" s="219"/>
      <c r="EY358" s="219"/>
      <c r="EZ358" s="219"/>
      <c r="FA358" s="219"/>
      <c r="FB358" s="219"/>
      <c r="FC358" s="219"/>
      <c r="FD358" s="219"/>
      <c r="FE358" s="219"/>
      <c r="FF358" s="219"/>
      <c r="FG358" s="219"/>
      <c r="FH358" s="219"/>
      <c r="FI358" s="219"/>
      <c r="FJ358" s="219"/>
      <c r="FK358" s="219"/>
      <c r="FL358" s="219"/>
      <c r="FM358" s="219"/>
      <c r="FN358" s="219"/>
      <c r="FO358" s="219"/>
      <c r="FP358" s="219"/>
      <c r="FQ358" s="219"/>
      <c r="FR358" s="219"/>
      <c r="FS358" s="219"/>
      <c r="FT358" s="219"/>
      <c r="FU358" s="219"/>
      <c r="FV358" s="219"/>
      <c r="FW358" s="219"/>
      <c r="FX358" s="219"/>
      <c r="FY358" s="219"/>
      <c r="FZ358" s="219"/>
      <c r="GA358" s="219"/>
      <c r="GB358" s="219"/>
      <c r="GC358" s="219"/>
      <c r="GD358" s="219"/>
      <c r="GE358" s="219"/>
      <c r="GF358" s="219"/>
      <c r="GG358" s="219"/>
      <c r="GH358" s="219"/>
      <c r="GI358" s="219"/>
      <c r="GJ358" s="219"/>
      <c r="GK358" s="219"/>
      <c r="GL358" s="219"/>
      <c r="GM358" s="219"/>
      <c r="GN358" s="219"/>
      <c r="GO358" s="219"/>
      <c r="GP358" s="219"/>
      <c r="GQ358" s="219"/>
      <c r="GR358" s="219"/>
      <c r="GS358" s="219"/>
      <c r="GT358" s="219"/>
      <c r="GU358" s="219"/>
      <c r="GV358" s="219"/>
      <c r="GW358" s="219"/>
      <c r="GX358" s="219"/>
      <c r="GY358" s="219"/>
      <c r="GZ358" s="219"/>
      <c r="HA358" s="219"/>
      <c r="HB358" s="219"/>
      <c r="HC358" s="219"/>
      <c r="HD358" s="219"/>
      <c r="HE358" s="219"/>
      <c r="HF358" s="219"/>
      <c r="HG358" s="219"/>
      <c r="HH358" s="219"/>
      <c r="HI358" s="219"/>
      <c r="HJ358" s="219"/>
      <c r="HK358" s="219"/>
      <c r="HL358" s="219"/>
      <c r="HM358" s="219"/>
      <c r="HN358" s="219"/>
      <c r="HO358" s="219"/>
      <c r="HP358" s="219"/>
      <c r="HQ358" s="219"/>
      <c r="HR358" s="219"/>
      <c r="HS358" s="219"/>
      <c r="HT358" s="219"/>
      <c r="HU358" s="219"/>
      <c r="HV358" s="219"/>
      <c r="HW358" s="219"/>
      <c r="HX358" s="219"/>
      <c r="HY358" s="219"/>
      <c r="HZ358" s="219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  <c r="IR358" s="4"/>
      <c r="IS358" s="4"/>
      <c r="IT358" s="4"/>
      <c r="IU358" s="4"/>
      <c r="IV358" s="4"/>
      <c r="IW358" s="4"/>
      <c r="IX358" s="4"/>
      <c r="IY358" s="4"/>
      <c r="IZ358" s="4"/>
      <c r="JA358" s="4"/>
      <c r="JB358" s="4"/>
      <c r="JC358" s="4"/>
      <c r="JD358" s="4"/>
      <c r="JE358" s="4"/>
    </row>
    <row r="359" spans="1:265" s="78" customFormat="1">
      <c r="A359" s="76"/>
      <c r="B359" s="76"/>
      <c r="C359" s="76"/>
      <c r="D359" s="76"/>
      <c r="E359" s="76"/>
      <c r="F359" s="76"/>
      <c r="H359" s="79"/>
      <c r="I359" s="66"/>
      <c r="J359" s="80"/>
      <c r="K359" s="82"/>
      <c r="L359" s="82"/>
      <c r="M359" s="66"/>
      <c r="N359" s="82"/>
      <c r="O359" s="82"/>
      <c r="P359" s="104"/>
      <c r="Q359" s="104"/>
      <c r="R359" s="104"/>
      <c r="S359" s="82"/>
      <c r="T359" s="82"/>
      <c r="U359" s="82"/>
      <c r="V359" s="66"/>
      <c r="W359" s="82"/>
      <c r="X359" s="82"/>
      <c r="Y359" s="183"/>
      <c r="Z359" s="82"/>
      <c r="AA359" s="181"/>
      <c r="AB359" s="82"/>
      <c r="AC359" s="82"/>
      <c r="AD359" s="82"/>
      <c r="AE359" s="82"/>
      <c r="AF359" s="82"/>
      <c r="AG359" s="83"/>
      <c r="AH359" s="83"/>
      <c r="AI359" s="219"/>
      <c r="AJ359" s="219"/>
      <c r="AK359" s="219"/>
      <c r="AL359" s="66"/>
      <c r="AM359" s="219"/>
      <c r="AN359" s="219"/>
      <c r="AO359" s="219"/>
      <c r="AP359" s="219"/>
      <c r="AQ359" s="219"/>
      <c r="AR359" s="219"/>
      <c r="AS359" s="219"/>
      <c r="AT359" s="219"/>
      <c r="AU359" s="219"/>
      <c r="AV359" s="219"/>
      <c r="AW359" s="219"/>
      <c r="AX359" s="219"/>
      <c r="AY359" s="219"/>
      <c r="AZ359" s="219"/>
      <c r="BA359" s="219"/>
      <c r="BB359" s="219"/>
      <c r="BC359" s="219"/>
      <c r="BD359" s="219"/>
      <c r="BE359" s="219"/>
      <c r="BF359" s="219"/>
      <c r="BG359" s="219"/>
      <c r="BH359" s="219"/>
      <c r="BI359" s="219"/>
      <c r="BJ359" s="219"/>
      <c r="BK359" s="219"/>
      <c r="BL359" s="219"/>
      <c r="BM359" s="219"/>
      <c r="BN359" s="219"/>
      <c r="BO359" s="219"/>
      <c r="BP359" s="219"/>
      <c r="BQ359" s="219"/>
      <c r="BR359" s="219"/>
      <c r="BS359" s="219"/>
      <c r="BT359" s="219"/>
      <c r="BU359" s="219"/>
      <c r="BV359" s="219"/>
      <c r="BW359" s="219"/>
      <c r="BX359" s="219"/>
      <c r="BY359" s="219"/>
      <c r="BZ359" s="219"/>
      <c r="CA359" s="219"/>
      <c r="CB359" s="219"/>
      <c r="CC359" s="219"/>
      <c r="CD359" s="219"/>
      <c r="CE359" s="219"/>
      <c r="CF359" s="219"/>
      <c r="CG359" s="219"/>
      <c r="CH359" s="219"/>
      <c r="CI359" s="219"/>
      <c r="CJ359" s="219"/>
      <c r="CK359" s="219"/>
      <c r="CL359" s="219"/>
      <c r="CM359" s="219"/>
      <c r="CN359" s="219"/>
      <c r="CO359" s="219"/>
      <c r="CP359" s="219"/>
      <c r="CQ359" s="219"/>
      <c r="CR359" s="219"/>
      <c r="CS359" s="219"/>
      <c r="CT359" s="219"/>
      <c r="CU359" s="219"/>
      <c r="CV359" s="219"/>
      <c r="CW359" s="219"/>
      <c r="CX359" s="219"/>
      <c r="CY359" s="219"/>
      <c r="CZ359" s="219"/>
      <c r="DA359" s="219"/>
      <c r="DB359" s="219"/>
      <c r="DC359" s="219"/>
      <c r="DD359" s="219"/>
      <c r="DE359" s="219"/>
      <c r="DF359" s="219"/>
      <c r="DG359" s="219"/>
      <c r="DH359" s="219"/>
      <c r="DI359" s="219"/>
      <c r="DJ359" s="219"/>
      <c r="DK359" s="219"/>
      <c r="DL359" s="219"/>
      <c r="DM359" s="219"/>
      <c r="DN359" s="219"/>
      <c r="DO359" s="219"/>
      <c r="DP359" s="219"/>
      <c r="DQ359" s="219"/>
      <c r="DR359" s="219"/>
      <c r="DS359" s="219"/>
      <c r="DT359" s="219"/>
      <c r="DU359" s="219"/>
      <c r="DV359" s="219"/>
      <c r="DW359" s="219"/>
      <c r="DX359" s="219"/>
      <c r="DY359" s="219"/>
      <c r="DZ359" s="219"/>
      <c r="EA359" s="219"/>
      <c r="EB359" s="219"/>
      <c r="EC359" s="219"/>
      <c r="ED359" s="219"/>
      <c r="EE359" s="219"/>
      <c r="EF359" s="219"/>
      <c r="EG359" s="219"/>
      <c r="EH359" s="219"/>
      <c r="EI359" s="219"/>
      <c r="EJ359" s="219"/>
      <c r="EK359" s="219"/>
      <c r="EL359" s="219"/>
      <c r="EM359" s="219"/>
      <c r="EN359" s="219"/>
      <c r="EO359" s="219"/>
      <c r="EP359" s="219"/>
      <c r="EQ359" s="219"/>
      <c r="ER359" s="219"/>
      <c r="ES359" s="219"/>
      <c r="ET359" s="219"/>
      <c r="EU359" s="219"/>
      <c r="EV359" s="219"/>
      <c r="EW359" s="219"/>
      <c r="EX359" s="219"/>
      <c r="EY359" s="219"/>
      <c r="EZ359" s="219"/>
      <c r="FA359" s="219"/>
      <c r="FB359" s="219"/>
      <c r="FC359" s="219"/>
      <c r="FD359" s="219"/>
      <c r="FE359" s="219"/>
      <c r="FF359" s="219"/>
      <c r="FG359" s="219"/>
      <c r="FH359" s="219"/>
      <c r="FI359" s="219"/>
      <c r="FJ359" s="219"/>
      <c r="FK359" s="219"/>
      <c r="FL359" s="219"/>
      <c r="FM359" s="219"/>
      <c r="FN359" s="219"/>
      <c r="FO359" s="219"/>
      <c r="FP359" s="219"/>
      <c r="FQ359" s="219"/>
      <c r="FR359" s="219"/>
      <c r="FS359" s="219"/>
      <c r="FT359" s="219"/>
      <c r="FU359" s="219"/>
      <c r="FV359" s="219"/>
      <c r="FW359" s="219"/>
      <c r="FX359" s="219"/>
      <c r="FY359" s="219"/>
      <c r="FZ359" s="219"/>
      <c r="GA359" s="219"/>
      <c r="GB359" s="219"/>
      <c r="GC359" s="219"/>
      <c r="GD359" s="219"/>
      <c r="GE359" s="219"/>
      <c r="GF359" s="219"/>
      <c r="GG359" s="219"/>
      <c r="GH359" s="219"/>
      <c r="GI359" s="219"/>
      <c r="GJ359" s="219"/>
      <c r="GK359" s="219"/>
      <c r="GL359" s="219"/>
      <c r="GM359" s="219"/>
      <c r="GN359" s="219"/>
      <c r="GO359" s="219"/>
      <c r="GP359" s="219"/>
      <c r="GQ359" s="219"/>
      <c r="GR359" s="219"/>
      <c r="GS359" s="219"/>
      <c r="GT359" s="219"/>
      <c r="GU359" s="219"/>
      <c r="GV359" s="219"/>
      <c r="GW359" s="219"/>
      <c r="GX359" s="219"/>
      <c r="GY359" s="219"/>
      <c r="GZ359" s="219"/>
      <c r="HA359" s="219"/>
      <c r="HB359" s="219"/>
      <c r="HC359" s="219"/>
      <c r="HD359" s="219"/>
      <c r="HE359" s="219"/>
      <c r="HF359" s="219"/>
      <c r="HG359" s="219"/>
      <c r="HH359" s="219"/>
      <c r="HI359" s="219"/>
      <c r="HJ359" s="219"/>
      <c r="HK359" s="219"/>
      <c r="HL359" s="219"/>
      <c r="HM359" s="219"/>
      <c r="HN359" s="219"/>
      <c r="HO359" s="219"/>
      <c r="HP359" s="219"/>
      <c r="HQ359" s="219"/>
      <c r="HR359" s="219"/>
      <c r="HS359" s="219"/>
      <c r="HT359" s="219"/>
      <c r="HU359" s="219"/>
      <c r="HV359" s="219"/>
      <c r="HW359" s="219"/>
      <c r="HX359" s="219"/>
      <c r="HY359" s="219"/>
      <c r="HZ359" s="219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  <c r="IR359" s="4"/>
      <c r="IS359" s="4"/>
      <c r="IT359" s="4"/>
      <c r="IU359" s="4"/>
      <c r="IV359" s="4"/>
      <c r="IW359" s="4"/>
      <c r="IX359" s="4"/>
      <c r="IY359" s="4"/>
      <c r="IZ359" s="4"/>
      <c r="JA359" s="4"/>
      <c r="JB359" s="4"/>
      <c r="JC359" s="4"/>
      <c r="JD359" s="4"/>
      <c r="JE359" s="4"/>
    </row>
    <row r="360" spans="1:265" s="78" customFormat="1">
      <c r="A360" s="76"/>
      <c r="B360" s="76"/>
      <c r="C360" s="76"/>
      <c r="D360" s="76"/>
      <c r="E360" s="76"/>
      <c r="F360" s="76"/>
      <c r="H360" s="79"/>
      <c r="I360" s="66"/>
      <c r="J360" s="80"/>
      <c r="K360" s="82"/>
      <c r="L360" s="82"/>
      <c r="M360" s="66"/>
      <c r="N360" s="82"/>
      <c r="O360" s="82"/>
      <c r="P360" s="104"/>
      <c r="Q360" s="104"/>
      <c r="R360" s="104"/>
      <c r="S360" s="82"/>
      <c r="T360" s="82"/>
      <c r="U360" s="82"/>
      <c r="V360" s="66"/>
      <c r="W360" s="82"/>
      <c r="X360" s="82"/>
      <c r="Y360" s="183"/>
      <c r="Z360" s="82"/>
      <c r="AA360" s="181"/>
      <c r="AB360" s="82"/>
      <c r="AC360" s="82"/>
      <c r="AD360" s="82"/>
      <c r="AE360" s="82"/>
      <c r="AF360" s="82"/>
      <c r="AG360" s="83"/>
      <c r="AH360" s="83"/>
      <c r="AI360" s="219"/>
      <c r="AJ360" s="219"/>
      <c r="AK360" s="219"/>
      <c r="AL360" s="66"/>
      <c r="AM360" s="219"/>
      <c r="AN360" s="219"/>
      <c r="AO360" s="219"/>
      <c r="AP360" s="219"/>
      <c r="AQ360" s="219"/>
      <c r="AR360" s="219"/>
      <c r="AS360" s="219"/>
      <c r="AT360" s="219"/>
      <c r="AU360" s="219"/>
      <c r="AV360" s="219"/>
      <c r="AW360" s="219"/>
      <c r="AX360" s="219"/>
      <c r="AY360" s="219"/>
      <c r="AZ360" s="219"/>
      <c r="BA360" s="219"/>
      <c r="BB360" s="219"/>
      <c r="BC360" s="219"/>
      <c r="BD360" s="219"/>
      <c r="BE360" s="219"/>
      <c r="BF360" s="219"/>
      <c r="BG360" s="219"/>
      <c r="BH360" s="219"/>
      <c r="BI360" s="219"/>
      <c r="BJ360" s="219"/>
      <c r="BK360" s="219"/>
      <c r="BL360" s="219"/>
      <c r="BM360" s="219"/>
      <c r="BN360" s="219"/>
      <c r="BO360" s="219"/>
      <c r="BP360" s="219"/>
      <c r="BQ360" s="219"/>
      <c r="BR360" s="219"/>
      <c r="BS360" s="219"/>
      <c r="BT360" s="219"/>
      <c r="BU360" s="219"/>
      <c r="BV360" s="219"/>
      <c r="BW360" s="219"/>
      <c r="BX360" s="219"/>
      <c r="BY360" s="219"/>
      <c r="BZ360" s="219"/>
      <c r="CA360" s="219"/>
      <c r="CB360" s="219"/>
      <c r="CC360" s="219"/>
      <c r="CD360" s="219"/>
      <c r="CE360" s="219"/>
      <c r="CF360" s="219"/>
      <c r="CG360" s="219"/>
      <c r="CH360" s="219"/>
      <c r="CI360" s="219"/>
      <c r="CJ360" s="219"/>
      <c r="CK360" s="219"/>
      <c r="CL360" s="219"/>
      <c r="CM360" s="219"/>
      <c r="CN360" s="219"/>
      <c r="CO360" s="219"/>
      <c r="CP360" s="219"/>
      <c r="CQ360" s="219"/>
      <c r="CR360" s="219"/>
      <c r="CS360" s="219"/>
      <c r="CT360" s="219"/>
      <c r="CU360" s="219"/>
      <c r="CV360" s="219"/>
      <c r="CW360" s="219"/>
      <c r="CX360" s="219"/>
      <c r="CY360" s="219"/>
      <c r="CZ360" s="219"/>
      <c r="DA360" s="219"/>
      <c r="DB360" s="219"/>
      <c r="DC360" s="219"/>
      <c r="DD360" s="219"/>
      <c r="DE360" s="219"/>
      <c r="DF360" s="219"/>
      <c r="DG360" s="219"/>
      <c r="DH360" s="219"/>
      <c r="DI360" s="219"/>
      <c r="DJ360" s="219"/>
      <c r="DK360" s="219"/>
      <c r="DL360" s="219"/>
      <c r="DM360" s="219"/>
      <c r="DN360" s="219"/>
      <c r="DO360" s="219"/>
      <c r="DP360" s="219"/>
      <c r="DQ360" s="219"/>
      <c r="DR360" s="219"/>
      <c r="DS360" s="219"/>
      <c r="DT360" s="219"/>
      <c r="DU360" s="219"/>
      <c r="DV360" s="219"/>
      <c r="DW360" s="219"/>
      <c r="DX360" s="219"/>
      <c r="DY360" s="219"/>
      <c r="DZ360" s="219"/>
      <c r="EA360" s="219"/>
      <c r="EB360" s="219"/>
      <c r="EC360" s="219"/>
      <c r="ED360" s="219"/>
      <c r="EE360" s="219"/>
      <c r="EF360" s="219"/>
      <c r="EG360" s="219"/>
      <c r="EH360" s="219"/>
      <c r="EI360" s="219"/>
      <c r="EJ360" s="219"/>
      <c r="EK360" s="219"/>
      <c r="EL360" s="219"/>
      <c r="EM360" s="219"/>
      <c r="EN360" s="219"/>
      <c r="EO360" s="219"/>
      <c r="EP360" s="219"/>
      <c r="EQ360" s="219"/>
      <c r="ER360" s="219"/>
      <c r="ES360" s="219"/>
      <c r="ET360" s="219"/>
      <c r="EU360" s="219"/>
      <c r="EV360" s="219"/>
      <c r="EW360" s="219"/>
      <c r="EX360" s="219"/>
      <c r="EY360" s="219"/>
      <c r="EZ360" s="219"/>
      <c r="FA360" s="219"/>
      <c r="FB360" s="219"/>
      <c r="FC360" s="219"/>
      <c r="FD360" s="219"/>
      <c r="FE360" s="219"/>
      <c r="FF360" s="219"/>
      <c r="FG360" s="219"/>
      <c r="FH360" s="219"/>
      <c r="FI360" s="219"/>
      <c r="FJ360" s="219"/>
      <c r="FK360" s="219"/>
      <c r="FL360" s="219"/>
      <c r="FM360" s="219"/>
      <c r="FN360" s="219"/>
      <c r="FO360" s="219"/>
      <c r="FP360" s="219"/>
      <c r="FQ360" s="219"/>
      <c r="FR360" s="219"/>
      <c r="FS360" s="219"/>
      <c r="FT360" s="219"/>
      <c r="FU360" s="219"/>
      <c r="FV360" s="219"/>
      <c r="FW360" s="219"/>
      <c r="FX360" s="219"/>
      <c r="FY360" s="219"/>
      <c r="FZ360" s="219"/>
      <c r="GA360" s="219"/>
      <c r="GB360" s="219"/>
      <c r="GC360" s="219"/>
      <c r="GD360" s="219"/>
      <c r="GE360" s="219"/>
      <c r="GF360" s="219"/>
      <c r="GG360" s="219"/>
      <c r="GH360" s="219"/>
      <c r="GI360" s="219"/>
      <c r="GJ360" s="219"/>
      <c r="GK360" s="219"/>
      <c r="GL360" s="219"/>
      <c r="GM360" s="219"/>
      <c r="GN360" s="219"/>
      <c r="GO360" s="219"/>
      <c r="GP360" s="219"/>
      <c r="GQ360" s="219"/>
      <c r="GR360" s="219"/>
      <c r="GS360" s="219"/>
      <c r="GT360" s="219"/>
      <c r="GU360" s="219"/>
      <c r="GV360" s="219"/>
      <c r="GW360" s="219"/>
      <c r="GX360" s="219"/>
      <c r="GY360" s="219"/>
      <c r="GZ360" s="219"/>
      <c r="HA360" s="219"/>
      <c r="HB360" s="219"/>
      <c r="HC360" s="219"/>
      <c r="HD360" s="219"/>
      <c r="HE360" s="219"/>
      <c r="HF360" s="219"/>
      <c r="HG360" s="219"/>
      <c r="HH360" s="219"/>
      <c r="HI360" s="219"/>
      <c r="HJ360" s="219"/>
      <c r="HK360" s="219"/>
      <c r="HL360" s="219"/>
      <c r="HM360" s="219"/>
      <c r="HN360" s="219"/>
      <c r="HO360" s="219"/>
      <c r="HP360" s="219"/>
      <c r="HQ360" s="219"/>
      <c r="HR360" s="219"/>
      <c r="HS360" s="219"/>
      <c r="HT360" s="219"/>
      <c r="HU360" s="219"/>
      <c r="HV360" s="219"/>
      <c r="HW360" s="219"/>
      <c r="HX360" s="219"/>
      <c r="HY360" s="219"/>
      <c r="HZ360" s="219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  <c r="IR360" s="4"/>
      <c r="IS360" s="4"/>
      <c r="IT360" s="4"/>
      <c r="IU360" s="4"/>
      <c r="IV360" s="4"/>
      <c r="IW360" s="4"/>
      <c r="IX360" s="4"/>
      <c r="IY360" s="4"/>
      <c r="IZ360" s="4"/>
      <c r="JA360" s="4"/>
      <c r="JB360" s="4"/>
      <c r="JC360" s="4"/>
      <c r="JD360" s="4"/>
      <c r="JE360" s="4"/>
    </row>
    <row r="361" spans="1:265" s="78" customFormat="1">
      <c r="A361" s="76"/>
      <c r="B361" s="76"/>
      <c r="C361" s="76"/>
      <c r="D361" s="76"/>
      <c r="E361" s="76"/>
      <c r="F361" s="76"/>
      <c r="H361" s="79"/>
      <c r="I361" s="66"/>
      <c r="J361" s="80"/>
      <c r="K361" s="82"/>
      <c r="L361" s="82"/>
      <c r="M361" s="66"/>
      <c r="N361" s="82"/>
      <c r="O361" s="82"/>
      <c r="P361" s="104"/>
      <c r="Q361" s="104"/>
      <c r="R361" s="104"/>
      <c r="S361" s="82"/>
      <c r="T361" s="82"/>
      <c r="U361" s="82"/>
      <c r="V361" s="66"/>
      <c r="W361" s="82"/>
      <c r="X361" s="82"/>
      <c r="Y361" s="183"/>
      <c r="Z361" s="82"/>
      <c r="AA361" s="181"/>
      <c r="AB361" s="82"/>
      <c r="AC361" s="82"/>
      <c r="AD361" s="82"/>
      <c r="AE361" s="82"/>
      <c r="AF361" s="82"/>
      <c r="AG361" s="83"/>
      <c r="AH361" s="83"/>
      <c r="AI361" s="219"/>
      <c r="AJ361" s="219"/>
      <c r="AK361" s="219"/>
      <c r="AL361" s="66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  <c r="IR361" s="4"/>
      <c r="IS361" s="4"/>
      <c r="IT361" s="4"/>
      <c r="IU361" s="4"/>
      <c r="IV361" s="4"/>
      <c r="IW361" s="4"/>
      <c r="IX361" s="4"/>
      <c r="IY361" s="4"/>
      <c r="IZ361" s="4"/>
      <c r="JA361" s="4"/>
      <c r="JB361" s="4"/>
      <c r="JC361" s="4"/>
      <c r="JD361" s="4"/>
      <c r="JE361" s="4"/>
    </row>
    <row r="362" spans="1:265" s="78" customFormat="1">
      <c r="A362" s="76"/>
      <c r="B362" s="76"/>
      <c r="C362" s="76"/>
      <c r="D362" s="76"/>
      <c r="E362" s="76"/>
      <c r="F362" s="76"/>
      <c r="H362" s="79"/>
      <c r="I362" s="66"/>
      <c r="J362" s="80"/>
      <c r="K362" s="82"/>
      <c r="L362" s="82"/>
      <c r="M362" s="66"/>
      <c r="N362" s="82"/>
      <c r="O362" s="82"/>
      <c r="P362" s="104"/>
      <c r="Q362" s="104"/>
      <c r="R362" s="104"/>
      <c r="S362" s="82"/>
      <c r="T362" s="82"/>
      <c r="U362" s="82"/>
      <c r="V362" s="66"/>
      <c r="W362" s="82"/>
      <c r="X362" s="82"/>
      <c r="Y362" s="183"/>
      <c r="Z362" s="82"/>
      <c r="AA362" s="181"/>
      <c r="AB362" s="82"/>
      <c r="AC362" s="82"/>
      <c r="AD362" s="82"/>
      <c r="AE362" s="82"/>
      <c r="AF362" s="82"/>
      <c r="AG362" s="83"/>
      <c r="AH362" s="83"/>
      <c r="AI362" s="219"/>
      <c r="AJ362" s="219"/>
      <c r="AK362" s="219"/>
      <c r="AL362" s="66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  <c r="IR362" s="4"/>
      <c r="IS362" s="4"/>
      <c r="IT362" s="4"/>
      <c r="IU362" s="4"/>
      <c r="IV362" s="4"/>
      <c r="IW362" s="4"/>
      <c r="IX362" s="4"/>
      <c r="IY362" s="4"/>
      <c r="IZ362" s="4"/>
      <c r="JA362" s="4"/>
      <c r="JB362" s="4"/>
      <c r="JC362" s="4"/>
      <c r="JD362" s="4"/>
      <c r="JE362" s="4"/>
    </row>
    <row r="363" spans="1:265" s="78" customFormat="1">
      <c r="A363" s="76"/>
      <c r="B363" s="76"/>
      <c r="C363" s="76"/>
      <c r="D363" s="76"/>
      <c r="E363" s="76"/>
      <c r="F363" s="76"/>
      <c r="H363" s="79"/>
      <c r="I363" s="66"/>
      <c r="J363" s="80"/>
      <c r="K363" s="82"/>
      <c r="L363" s="82"/>
      <c r="M363" s="66"/>
      <c r="N363" s="82"/>
      <c r="O363" s="82"/>
      <c r="P363" s="104"/>
      <c r="Q363" s="104"/>
      <c r="R363" s="104"/>
      <c r="S363" s="82"/>
      <c r="T363" s="82"/>
      <c r="U363" s="82"/>
      <c r="V363" s="66"/>
      <c r="W363" s="82"/>
      <c r="X363" s="82"/>
      <c r="Y363" s="183"/>
      <c r="Z363" s="82"/>
      <c r="AA363" s="181"/>
      <c r="AB363" s="82"/>
      <c r="AC363" s="82"/>
      <c r="AD363" s="82"/>
      <c r="AE363" s="82"/>
      <c r="AF363" s="82"/>
      <c r="AG363" s="83"/>
      <c r="AH363" s="83"/>
      <c r="AI363" s="219"/>
      <c r="AJ363" s="219"/>
      <c r="AK363" s="219"/>
      <c r="AL363" s="66"/>
      <c r="AM363" s="219"/>
      <c r="AN363" s="219"/>
      <c r="AO363" s="219"/>
      <c r="AP363" s="219"/>
      <c r="AQ363" s="219"/>
      <c r="AR363" s="219"/>
      <c r="AS363" s="219"/>
      <c r="AT363" s="219"/>
      <c r="AU363" s="219"/>
      <c r="AV363" s="219"/>
      <c r="AW363" s="219"/>
      <c r="AX363" s="219"/>
      <c r="AY363" s="219"/>
      <c r="AZ363" s="219"/>
      <c r="BA363" s="219"/>
      <c r="BB363" s="219"/>
      <c r="BC363" s="219"/>
      <c r="BD363" s="219"/>
      <c r="BE363" s="219"/>
      <c r="BF363" s="219"/>
      <c r="BG363" s="219"/>
      <c r="BH363" s="219"/>
      <c r="BI363" s="219"/>
      <c r="BJ363" s="219"/>
      <c r="BK363" s="219"/>
      <c r="BL363" s="219"/>
      <c r="BM363" s="219"/>
      <c r="BN363" s="219"/>
      <c r="BO363" s="219"/>
      <c r="BP363" s="219"/>
      <c r="BQ363" s="219"/>
      <c r="BR363" s="219"/>
      <c r="BS363" s="219"/>
      <c r="BT363" s="219"/>
      <c r="BU363" s="219"/>
      <c r="BV363" s="219"/>
      <c r="BW363" s="219"/>
      <c r="BX363" s="219"/>
      <c r="BY363" s="219"/>
      <c r="BZ363" s="219"/>
      <c r="CA363" s="219"/>
      <c r="CB363" s="219"/>
      <c r="CC363" s="219"/>
      <c r="CD363" s="219"/>
      <c r="CE363" s="219"/>
      <c r="CF363" s="219"/>
      <c r="CG363" s="219"/>
      <c r="CH363" s="219"/>
      <c r="CI363" s="219"/>
      <c r="CJ363" s="219"/>
      <c r="CK363" s="219"/>
      <c r="CL363" s="219"/>
      <c r="CM363" s="219"/>
      <c r="CN363" s="219"/>
      <c r="CO363" s="219"/>
      <c r="CP363" s="219"/>
      <c r="CQ363" s="219"/>
      <c r="CR363" s="219"/>
      <c r="CS363" s="219"/>
      <c r="CT363" s="219"/>
      <c r="CU363" s="219"/>
      <c r="CV363" s="219"/>
      <c r="CW363" s="219"/>
      <c r="CX363" s="219"/>
      <c r="CY363" s="219"/>
      <c r="CZ363" s="219"/>
      <c r="DA363" s="219"/>
      <c r="DB363" s="219"/>
      <c r="DC363" s="219"/>
      <c r="DD363" s="219"/>
      <c r="DE363" s="219"/>
      <c r="DF363" s="219"/>
      <c r="DG363" s="219"/>
      <c r="DH363" s="219"/>
      <c r="DI363" s="219"/>
      <c r="DJ363" s="219"/>
      <c r="DK363" s="219"/>
      <c r="DL363" s="219"/>
      <c r="DM363" s="219"/>
      <c r="DN363" s="219"/>
      <c r="DO363" s="219"/>
      <c r="DP363" s="219"/>
      <c r="DQ363" s="219"/>
      <c r="DR363" s="219"/>
      <c r="DS363" s="219"/>
      <c r="DT363" s="219"/>
      <c r="DU363" s="219"/>
      <c r="DV363" s="219"/>
      <c r="DW363" s="219"/>
      <c r="DX363" s="219"/>
      <c r="DY363" s="219"/>
      <c r="DZ363" s="219"/>
      <c r="EA363" s="219"/>
      <c r="EB363" s="219"/>
      <c r="EC363" s="219"/>
      <c r="ED363" s="219"/>
      <c r="EE363" s="219"/>
      <c r="EF363" s="219"/>
      <c r="EG363" s="219"/>
      <c r="EH363" s="219"/>
      <c r="EI363" s="219"/>
      <c r="EJ363" s="219"/>
      <c r="EK363" s="219"/>
      <c r="EL363" s="219"/>
      <c r="EM363" s="219"/>
      <c r="EN363" s="219"/>
      <c r="EO363" s="219"/>
      <c r="EP363" s="219"/>
      <c r="EQ363" s="219"/>
      <c r="ER363" s="219"/>
      <c r="ES363" s="219"/>
      <c r="ET363" s="219"/>
      <c r="EU363" s="219"/>
      <c r="EV363" s="219"/>
      <c r="EW363" s="219"/>
      <c r="EX363" s="219"/>
      <c r="EY363" s="219"/>
      <c r="EZ363" s="219"/>
      <c r="FA363" s="219"/>
      <c r="FB363" s="219"/>
      <c r="FC363" s="219"/>
      <c r="FD363" s="219"/>
      <c r="FE363" s="219"/>
      <c r="FF363" s="219"/>
      <c r="FG363" s="219"/>
      <c r="FH363" s="219"/>
      <c r="FI363" s="219"/>
      <c r="FJ363" s="219"/>
      <c r="FK363" s="219"/>
      <c r="FL363" s="219"/>
      <c r="FM363" s="219"/>
      <c r="FN363" s="219"/>
      <c r="FO363" s="219"/>
      <c r="FP363" s="219"/>
      <c r="FQ363" s="219"/>
      <c r="FR363" s="219"/>
      <c r="FS363" s="219"/>
      <c r="FT363" s="219"/>
      <c r="FU363" s="219"/>
      <c r="FV363" s="219"/>
      <c r="FW363" s="219"/>
      <c r="FX363" s="219"/>
      <c r="FY363" s="219"/>
      <c r="FZ363" s="219"/>
      <c r="GA363" s="219"/>
      <c r="GB363" s="219"/>
      <c r="GC363" s="219"/>
      <c r="GD363" s="219"/>
      <c r="GE363" s="219"/>
      <c r="GF363" s="219"/>
      <c r="GG363" s="219"/>
      <c r="GH363" s="219"/>
      <c r="GI363" s="219"/>
      <c r="GJ363" s="219"/>
      <c r="GK363" s="219"/>
      <c r="GL363" s="219"/>
      <c r="GM363" s="219"/>
      <c r="GN363" s="219"/>
      <c r="GO363" s="219"/>
      <c r="GP363" s="219"/>
      <c r="GQ363" s="219"/>
      <c r="GR363" s="219"/>
      <c r="GS363" s="219"/>
      <c r="GT363" s="219"/>
      <c r="GU363" s="219"/>
      <c r="GV363" s="219"/>
      <c r="GW363" s="219"/>
      <c r="GX363" s="219"/>
      <c r="GY363" s="219"/>
      <c r="GZ363" s="219"/>
      <c r="HA363" s="219"/>
      <c r="HB363" s="219"/>
      <c r="HC363" s="219"/>
      <c r="HD363" s="219"/>
      <c r="HE363" s="219"/>
      <c r="HF363" s="219"/>
      <c r="HG363" s="219"/>
      <c r="HH363" s="219"/>
      <c r="HI363" s="219"/>
      <c r="HJ363" s="219"/>
      <c r="HK363" s="219"/>
      <c r="HL363" s="219"/>
      <c r="HM363" s="219"/>
      <c r="HN363" s="219"/>
      <c r="HO363" s="219"/>
      <c r="HP363" s="219"/>
      <c r="HQ363" s="219"/>
      <c r="HR363" s="219"/>
      <c r="HS363" s="219"/>
      <c r="HT363" s="219"/>
      <c r="HU363" s="219"/>
      <c r="HV363" s="219"/>
      <c r="HW363" s="219"/>
      <c r="HX363" s="219"/>
      <c r="HY363" s="219"/>
      <c r="HZ363" s="219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  <c r="IR363" s="4"/>
      <c r="IS363" s="4"/>
      <c r="IT363" s="4"/>
      <c r="IU363" s="4"/>
      <c r="IV363" s="4"/>
      <c r="IW363" s="4"/>
      <c r="IX363" s="4"/>
      <c r="IY363" s="4"/>
      <c r="IZ363" s="4"/>
      <c r="JA363" s="4"/>
      <c r="JB363" s="4"/>
      <c r="JC363" s="4"/>
      <c r="JD363" s="4"/>
      <c r="JE363" s="4"/>
    </row>
    <row r="364" spans="1:265" s="78" customFormat="1">
      <c r="A364" s="76"/>
      <c r="B364" s="76"/>
      <c r="C364" s="76"/>
      <c r="D364" s="76"/>
      <c r="E364" s="76"/>
      <c r="F364" s="76"/>
      <c r="H364" s="79"/>
      <c r="I364" s="66"/>
      <c r="J364" s="80"/>
      <c r="K364" s="82"/>
      <c r="L364" s="82"/>
      <c r="M364" s="66"/>
      <c r="N364" s="82"/>
      <c r="O364" s="82"/>
      <c r="P364" s="104"/>
      <c r="Q364" s="104"/>
      <c r="R364" s="104"/>
      <c r="S364" s="82"/>
      <c r="T364" s="82"/>
      <c r="U364" s="82"/>
      <c r="V364" s="66"/>
      <c r="W364" s="82"/>
      <c r="X364" s="82"/>
      <c r="Y364" s="183"/>
      <c r="Z364" s="82"/>
      <c r="AA364" s="181"/>
      <c r="AB364" s="82"/>
      <c r="AC364" s="82"/>
      <c r="AD364" s="82"/>
      <c r="AE364" s="82"/>
      <c r="AF364" s="82"/>
      <c r="AG364" s="83"/>
      <c r="AH364" s="83"/>
      <c r="AI364" s="219"/>
      <c r="AJ364" s="219"/>
      <c r="AK364" s="219"/>
      <c r="AL364" s="66"/>
      <c r="AM364" s="219"/>
      <c r="AN364" s="219"/>
      <c r="AO364" s="219"/>
      <c r="AP364" s="219"/>
      <c r="AQ364" s="219"/>
      <c r="AR364" s="219"/>
      <c r="AS364" s="219"/>
      <c r="AT364" s="219"/>
      <c r="AU364" s="219"/>
      <c r="AV364" s="219"/>
      <c r="AW364" s="219"/>
      <c r="AX364" s="219"/>
      <c r="AY364" s="219"/>
      <c r="AZ364" s="219"/>
      <c r="BA364" s="219"/>
      <c r="BB364" s="219"/>
      <c r="BC364" s="219"/>
      <c r="BD364" s="219"/>
      <c r="BE364" s="219"/>
      <c r="BF364" s="219"/>
      <c r="BG364" s="219"/>
      <c r="BH364" s="219"/>
      <c r="BI364" s="219"/>
      <c r="BJ364" s="219"/>
      <c r="BK364" s="219"/>
      <c r="BL364" s="219"/>
      <c r="BM364" s="219"/>
      <c r="BN364" s="219"/>
      <c r="BO364" s="219"/>
      <c r="BP364" s="219"/>
      <c r="BQ364" s="219"/>
      <c r="BR364" s="219"/>
      <c r="BS364" s="219"/>
      <c r="BT364" s="219"/>
      <c r="BU364" s="219"/>
      <c r="BV364" s="219"/>
      <c r="BW364" s="219"/>
      <c r="BX364" s="219"/>
      <c r="BY364" s="219"/>
      <c r="BZ364" s="219"/>
      <c r="CA364" s="219"/>
      <c r="CB364" s="219"/>
      <c r="CC364" s="219"/>
      <c r="CD364" s="219"/>
      <c r="CE364" s="219"/>
      <c r="CF364" s="219"/>
      <c r="CG364" s="219"/>
      <c r="CH364" s="219"/>
      <c r="CI364" s="219"/>
      <c r="CJ364" s="219"/>
      <c r="CK364" s="219"/>
      <c r="CL364" s="219"/>
      <c r="CM364" s="219"/>
      <c r="CN364" s="219"/>
      <c r="CO364" s="219"/>
      <c r="CP364" s="219"/>
      <c r="CQ364" s="219"/>
      <c r="CR364" s="219"/>
      <c r="CS364" s="219"/>
      <c r="CT364" s="219"/>
      <c r="CU364" s="219"/>
      <c r="CV364" s="219"/>
      <c r="CW364" s="219"/>
      <c r="CX364" s="219"/>
      <c r="CY364" s="219"/>
      <c r="CZ364" s="219"/>
      <c r="DA364" s="219"/>
      <c r="DB364" s="219"/>
      <c r="DC364" s="219"/>
      <c r="DD364" s="219"/>
      <c r="DE364" s="219"/>
      <c r="DF364" s="219"/>
      <c r="DG364" s="219"/>
      <c r="DH364" s="219"/>
      <c r="DI364" s="219"/>
      <c r="DJ364" s="219"/>
      <c r="DK364" s="219"/>
      <c r="DL364" s="219"/>
      <c r="DM364" s="219"/>
      <c r="DN364" s="219"/>
      <c r="DO364" s="219"/>
      <c r="DP364" s="219"/>
      <c r="DQ364" s="219"/>
      <c r="DR364" s="219"/>
      <c r="DS364" s="219"/>
      <c r="DT364" s="219"/>
      <c r="DU364" s="219"/>
      <c r="DV364" s="219"/>
      <c r="DW364" s="219"/>
      <c r="DX364" s="219"/>
      <c r="DY364" s="219"/>
      <c r="DZ364" s="219"/>
      <c r="EA364" s="219"/>
      <c r="EB364" s="219"/>
      <c r="EC364" s="219"/>
      <c r="ED364" s="219"/>
      <c r="EE364" s="219"/>
      <c r="EF364" s="219"/>
      <c r="EG364" s="219"/>
      <c r="EH364" s="219"/>
      <c r="EI364" s="219"/>
      <c r="EJ364" s="219"/>
      <c r="EK364" s="219"/>
      <c r="EL364" s="219"/>
      <c r="EM364" s="219"/>
      <c r="EN364" s="219"/>
      <c r="EO364" s="219"/>
      <c r="EP364" s="219"/>
      <c r="EQ364" s="219"/>
      <c r="ER364" s="219"/>
      <c r="ES364" s="219"/>
      <c r="ET364" s="219"/>
      <c r="EU364" s="219"/>
      <c r="EV364" s="219"/>
      <c r="EW364" s="219"/>
      <c r="EX364" s="219"/>
      <c r="EY364" s="219"/>
      <c r="EZ364" s="219"/>
      <c r="FA364" s="219"/>
      <c r="FB364" s="219"/>
      <c r="FC364" s="219"/>
      <c r="FD364" s="219"/>
      <c r="FE364" s="219"/>
      <c r="FF364" s="219"/>
      <c r="FG364" s="219"/>
      <c r="FH364" s="219"/>
      <c r="FI364" s="219"/>
      <c r="FJ364" s="219"/>
      <c r="FK364" s="219"/>
      <c r="FL364" s="219"/>
      <c r="FM364" s="219"/>
      <c r="FN364" s="219"/>
      <c r="FO364" s="219"/>
      <c r="FP364" s="219"/>
      <c r="FQ364" s="219"/>
      <c r="FR364" s="219"/>
      <c r="FS364" s="219"/>
      <c r="FT364" s="219"/>
      <c r="FU364" s="219"/>
      <c r="FV364" s="219"/>
      <c r="FW364" s="219"/>
      <c r="FX364" s="219"/>
      <c r="FY364" s="219"/>
      <c r="FZ364" s="219"/>
      <c r="GA364" s="219"/>
      <c r="GB364" s="219"/>
      <c r="GC364" s="219"/>
      <c r="GD364" s="219"/>
      <c r="GE364" s="219"/>
      <c r="GF364" s="219"/>
      <c r="GG364" s="219"/>
      <c r="GH364" s="219"/>
      <c r="GI364" s="219"/>
      <c r="GJ364" s="219"/>
      <c r="GK364" s="219"/>
      <c r="GL364" s="219"/>
      <c r="GM364" s="219"/>
      <c r="GN364" s="219"/>
      <c r="GO364" s="219"/>
      <c r="GP364" s="219"/>
      <c r="GQ364" s="219"/>
      <c r="GR364" s="219"/>
      <c r="GS364" s="219"/>
      <c r="GT364" s="219"/>
      <c r="GU364" s="219"/>
      <c r="GV364" s="219"/>
      <c r="GW364" s="219"/>
      <c r="GX364" s="219"/>
      <c r="GY364" s="219"/>
      <c r="GZ364" s="219"/>
      <c r="HA364" s="219"/>
      <c r="HB364" s="219"/>
      <c r="HC364" s="219"/>
      <c r="HD364" s="219"/>
      <c r="HE364" s="219"/>
      <c r="HF364" s="219"/>
      <c r="HG364" s="219"/>
      <c r="HH364" s="219"/>
      <c r="HI364" s="219"/>
      <c r="HJ364" s="219"/>
      <c r="HK364" s="219"/>
      <c r="HL364" s="219"/>
      <c r="HM364" s="219"/>
      <c r="HN364" s="219"/>
      <c r="HO364" s="219"/>
      <c r="HP364" s="219"/>
      <c r="HQ364" s="219"/>
      <c r="HR364" s="219"/>
      <c r="HS364" s="219"/>
      <c r="HT364" s="219"/>
      <c r="HU364" s="219"/>
      <c r="HV364" s="219"/>
      <c r="HW364" s="219"/>
      <c r="HX364" s="219"/>
      <c r="HY364" s="219"/>
      <c r="HZ364" s="219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  <c r="IR364" s="4"/>
      <c r="IS364" s="4"/>
      <c r="IT364" s="4"/>
      <c r="IU364" s="4"/>
      <c r="IV364" s="4"/>
      <c r="IW364" s="4"/>
      <c r="IX364" s="4"/>
      <c r="IY364" s="4"/>
      <c r="IZ364" s="4"/>
      <c r="JA364" s="4"/>
      <c r="JB364" s="4"/>
      <c r="JC364" s="4"/>
      <c r="JD364" s="4"/>
      <c r="JE364" s="4"/>
    </row>
    <row r="365" spans="1:265" s="78" customFormat="1">
      <c r="A365" s="76"/>
      <c r="B365" s="76"/>
      <c r="C365" s="76"/>
      <c r="D365" s="76"/>
      <c r="E365" s="76"/>
      <c r="F365" s="76"/>
      <c r="H365" s="79"/>
      <c r="I365" s="66"/>
      <c r="J365" s="80"/>
      <c r="K365" s="82"/>
      <c r="L365" s="82"/>
      <c r="M365" s="66"/>
      <c r="N365" s="82"/>
      <c r="O365" s="82"/>
      <c r="P365" s="104"/>
      <c r="Q365" s="104"/>
      <c r="R365" s="104"/>
      <c r="S365" s="82"/>
      <c r="T365" s="82"/>
      <c r="U365" s="82"/>
      <c r="V365" s="66"/>
      <c r="W365" s="82"/>
      <c r="X365" s="82"/>
      <c r="Y365" s="183"/>
      <c r="Z365" s="82"/>
      <c r="AA365" s="181"/>
      <c r="AB365" s="82"/>
      <c r="AC365" s="82"/>
      <c r="AD365" s="82"/>
      <c r="AE365" s="82"/>
      <c r="AF365" s="82"/>
      <c r="AG365" s="83"/>
      <c r="AH365" s="83"/>
      <c r="AI365" s="219"/>
      <c r="AJ365" s="219"/>
      <c r="AK365" s="219"/>
      <c r="AL365" s="66"/>
      <c r="AM365" s="219"/>
      <c r="AN365" s="219"/>
      <c r="AO365" s="219"/>
      <c r="AP365" s="219"/>
      <c r="AQ365" s="219"/>
      <c r="AR365" s="219"/>
      <c r="AS365" s="219"/>
      <c r="AT365" s="219"/>
      <c r="AU365" s="219"/>
      <c r="AV365" s="219"/>
      <c r="AW365" s="219"/>
      <c r="AX365" s="219"/>
      <c r="AY365" s="219"/>
      <c r="AZ365" s="219"/>
      <c r="BA365" s="219"/>
      <c r="BB365" s="219"/>
      <c r="BC365" s="219"/>
      <c r="BD365" s="219"/>
      <c r="BE365" s="219"/>
      <c r="BF365" s="219"/>
      <c r="BG365" s="219"/>
      <c r="BH365" s="219"/>
      <c r="BI365" s="219"/>
      <c r="BJ365" s="219"/>
      <c r="BK365" s="219"/>
      <c r="BL365" s="219"/>
      <c r="BM365" s="219"/>
      <c r="BN365" s="219"/>
      <c r="BO365" s="219"/>
      <c r="BP365" s="219"/>
      <c r="BQ365" s="219"/>
      <c r="BR365" s="219"/>
      <c r="BS365" s="219"/>
      <c r="BT365" s="219"/>
      <c r="BU365" s="219"/>
      <c r="BV365" s="219"/>
      <c r="BW365" s="219"/>
      <c r="BX365" s="219"/>
      <c r="BY365" s="219"/>
      <c r="BZ365" s="219"/>
      <c r="CA365" s="219"/>
      <c r="CB365" s="219"/>
      <c r="CC365" s="219"/>
      <c r="CD365" s="219"/>
      <c r="CE365" s="219"/>
      <c r="CF365" s="219"/>
      <c r="CG365" s="219"/>
      <c r="CH365" s="219"/>
      <c r="CI365" s="219"/>
      <c r="CJ365" s="219"/>
      <c r="CK365" s="219"/>
      <c r="CL365" s="219"/>
      <c r="CM365" s="219"/>
      <c r="CN365" s="219"/>
      <c r="CO365" s="219"/>
      <c r="CP365" s="219"/>
      <c r="CQ365" s="219"/>
      <c r="CR365" s="219"/>
      <c r="CS365" s="219"/>
      <c r="CT365" s="219"/>
      <c r="CU365" s="219"/>
      <c r="CV365" s="219"/>
      <c r="CW365" s="219"/>
      <c r="CX365" s="219"/>
      <c r="CY365" s="219"/>
      <c r="CZ365" s="219"/>
      <c r="DA365" s="219"/>
      <c r="DB365" s="219"/>
      <c r="DC365" s="219"/>
      <c r="DD365" s="219"/>
      <c r="DE365" s="219"/>
      <c r="DF365" s="219"/>
      <c r="DG365" s="219"/>
      <c r="DH365" s="219"/>
      <c r="DI365" s="219"/>
      <c r="DJ365" s="219"/>
      <c r="DK365" s="219"/>
      <c r="DL365" s="219"/>
      <c r="DM365" s="219"/>
      <c r="DN365" s="219"/>
      <c r="DO365" s="219"/>
      <c r="DP365" s="219"/>
      <c r="DQ365" s="219"/>
      <c r="DR365" s="219"/>
      <c r="DS365" s="219"/>
      <c r="DT365" s="219"/>
      <c r="DU365" s="219"/>
      <c r="DV365" s="219"/>
      <c r="DW365" s="219"/>
      <c r="DX365" s="219"/>
      <c r="DY365" s="219"/>
      <c r="DZ365" s="219"/>
      <c r="EA365" s="219"/>
      <c r="EB365" s="219"/>
      <c r="EC365" s="219"/>
      <c r="ED365" s="219"/>
      <c r="EE365" s="219"/>
      <c r="EF365" s="219"/>
      <c r="EG365" s="219"/>
      <c r="EH365" s="219"/>
      <c r="EI365" s="219"/>
      <c r="EJ365" s="219"/>
      <c r="EK365" s="219"/>
      <c r="EL365" s="219"/>
      <c r="EM365" s="219"/>
      <c r="EN365" s="219"/>
      <c r="EO365" s="219"/>
      <c r="EP365" s="219"/>
      <c r="EQ365" s="219"/>
      <c r="ER365" s="219"/>
      <c r="ES365" s="219"/>
      <c r="ET365" s="219"/>
      <c r="EU365" s="219"/>
      <c r="EV365" s="219"/>
      <c r="EW365" s="219"/>
      <c r="EX365" s="219"/>
      <c r="EY365" s="219"/>
      <c r="EZ365" s="219"/>
      <c r="FA365" s="219"/>
      <c r="FB365" s="219"/>
      <c r="FC365" s="219"/>
      <c r="FD365" s="219"/>
      <c r="FE365" s="219"/>
      <c r="FF365" s="219"/>
      <c r="FG365" s="219"/>
      <c r="FH365" s="219"/>
      <c r="FI365" s="219"/>
      <c r="FJ365" s="219"/>
      <c r="FK365" s="219"/>
      <c r="FL365" s="219"/>
      <c r="FM365" s="219"/>
      <c r="FN365" s="219"/>
      <c r="FO365" s="219"/>
      <c r="FP365" s="219"/>
      <c r="FQ365" s="219"/>
      <c r="FR365" s="219"/>
      <c r="FS365" s="219"/>
      <c r="FT365" s="219"/>
      <c r="FU365" s="219"/>
      <c r="FV365" s="219"/>
      <c r="FW365" s="219"/>
      <c r="FX365" s="219"/>
      <c r="FY365" s="219"/>
      <c r="FZ365" s="219"/>
      <c r="GA365" s="219"/>
      <c r="GB365" s="219"/>
      <c r="GC365" s="219"/>
      <c r="GD365" s="219"/>
      <c r="GE365" s="219"/>
      <c r="GF365" s="219"/>
      <c r="GG365" s="219"/>
      <c r="GH365" s="219"/>
      <c r="GI365" s="219"/>
      <c r="GJ365" s="219"/>
      <c r="GK365" s="219"/>
      <c r="GL365" s="219"/>
      <c r="GM365" s="219"/>
      <c r="GN365" s="219"/>
      <c r="GO365" s="219"/>
      <c r="GP365" s="219"/>
      <c r="GQ365" s="219"/>
      <c r="GR365" s="219"/>
      <c r="GS365" s="219"/>
      <c r="GT365" s="219"/>
      <c r="GU365" s="219"/>
      <c r="GV365" s="219"/>
      <c r="GW365" s="219"/>
      <c r="GX365" s="219"/>
      <c r="GY365" s="219"/>
      <c r="GZ365" s="219"/>
      <c r="HA365" s="219"/>
      <c r="HB365" s="219"/>
      <c r="HC365" s="219"/>
      <c r="HD365" s="219"/>
      <c r="HE365" s="219"/>
      <c r="HF365" s="219"/>
      <c r="HG365" s="219"/>
      <c r="HH365" s="219"/>
      <c r="HI365" s="219"/>
      <c r="HJ365" s="219"/>
      <c r="HK365" s="219"/>
      <c r="HL365" s="219"/>
      <c r="HM365" s="219"/>
      <c r="HN365" s="219"/>
      <c r="HO365" s="219"/>
      <c r="HP365" s="219"/>
      <c r="HQ365" s="219"/>
      <c r="HR365" s="219"/>
      <c r="HS365" s="219"/>
      <c r="HT365" s="219"/>
      <c r="HU365" s="219"/>
      <c r="HV365" s="219"/>
      <c r="HW365" s="219"/>
      <c r="HX365" s="219"/>
      <c r="HY365" s="219"/>
      <c r="HZ365" s="219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  <c r="IR365" s="4"/>
      <c r="IS365" s="4"/>
      <c r="IT365" s="4"/>
      <c r="IU365" s="4"/>
      <c r="IV365" s="4"/>
      <c r="IW365" s="4"/>
      <c r="IX365" s="4"/>
      <c r="IY365" s="4"/>
      <c r="IZ365" s="4"/>
      <c r="JA365" s="4"/>
      <c r="JB365" s="4"/>
      <c r="JC365" s="4"/>
      <c r="JD365" s="4"/>
      <c r="JE365" s="4"/>
    </row>
    <row r="366" spans="1:265" s="78" customFormat="1">
      <c r="A366" s="76"/>
      <c r="B366" s="76"/>
      <c r="C366" s="76"/>
      <c r="D366" s="76"/>
      <c r="E366" s="76"/>
      <c r="F366" s="76"/>
      <c r="H366" s="79"/>
      <c r="I366" s="66"/>
      <c r="J366" s="80"/>
      <c r="K366" s="82"/>
      <c r="L366" s="82"/>
      <c r="M366" s="66"/>
      <c r="N366" s="82"/>
      <c r="O366" s="82"/>
      <c r="P366" s="104"/>
      <c r="Q366" s="104"/>
      <c r="R366" s="104"/>
      <c r="S366" s="82"/>
      <c r="T366" s="82"/>
      <c r="U366" s="82"/>
      <c r="V366" s="66"/>
      <c r="W366" s="82"/>
      <c r="X366" s="82"/>
      <c r="Y366" s="183"/>
      <c r="Z366" s="82"/>
      <c r="AA366" s="181"/>
      <c r="AB366" s="82"/>
      <c r="AC366" s="82"/>
      <c r="AD366" s="82"/>
      <c r="AE366" s="82"/>
      <c r="AF366" s="82"/>
      <c r="AG366" s="83"/>
      <c r="AH366" s="83"/>
      <c r="AI366" s="219"/>
      <c r="AJ366" s="219"/>
      <c r="AK366" s="219"/>
      <c r="AL366" s="66"/>
      <c r="AM366" s="219"/>
      <c r="AN366" s="219"/>
      <c r="AO366" s="219"/>
      <c r="AP366" s="219"/>
      <c r="AQ366" s="219"/>
      <c r="AR366" s="219"/>
      <c r="AS366" s="219"/>
      <c r="AT366" s="219"/>
      <c r="AU366" s="219"/>
      <c r="AV366" s="219"/>
      <c r="AW366" s="219"/>
      <c r="AX366" s="219"/>
      <c r="AY366" s="219"/>
      <c r="AZ366" s="219"/>
      <c r="BA366" s="219"/>
      <c r="BB366" s="219"/>
      <c r="BC366" s="219"/>
      <c r="BD366" s="219"/>
      <c r="BE366" s="219"/>
      <c r="BF366" s="219"/>
      <c r="BG366" s="219"/>
      <c r="BH366" s="219"/>
      <c r="BI366" s="219"/>
      <c r="BJ366" s="219"/>
      <c r="BK366" s="219"/>
      <c r="BL366" s="219"/>
      <c r="BM366" s="219"/>
      <c r="BN366" s="219"/>
      <c r="BO366" s="219"/>
      <c r="BP366" s="219"/>
      <c r="BQ366" s="219"/>
      <c r="BR366" s="219"/>
      <c r="BS366" s="219"/>
      <c r="BT366" s="219"/>
      <c r="BU366" s="219"/>
      <c r="BV366" s="219"/>
      <c r="BW366" s="219"/>
      <c r="BX366" s="219"/>
      <c r="BY366" s="219"/>
      <c r="BZ366" s="219"/>
      <c r="CA366" s="219"/>
      <c r="CB366" s="219"/>
      <c r="CC366" s="219"/>
      <c r="CD366" s="219"/>
      <c r="CE366" s="219"/>
      <c r="CF366" s="219"/>
      <c r="CG366" s="219"/>
      <c r="CH366" s="219"/>
      <c r="CI366" s="219"/>
      <c r="CJ366" s="219"/>
      <c r="CK366" s="219"/>
      <c r="CL366" s="219"/>
      <c r="CM366" s="219"/>
      <c r="CN366" s="219"/>
      <c r="CO366" s="219"/>
      <c r="CP366" s="219"/>
      <c r="CQ366" s="219"/>
      <c r="CR366" s="219"/>
      <c r="CS366" s="219"/>
      <c r="CT366" s="219"/>
      <c r="CU366" s="219"/>
      <c r="CV366" s="219"/>
      <c r="CW366" s="219"/>
      <c r="CX366" s="219"/>
      <c r="CY366" s="219"/>
      <c r="CZ366" s="219"/>
      <c r="DA366" s="219"/>
      <c r="DB366" s="219"/>
      <c r="DC366" s="219"/>
      <c r="DD366" s="219"/>
      <c r="DE366" s="219"/>
      <c r="DF366" s="219"/>
      <c r="DG366" s="219"/>
      <c r="DH366" s="219"/>
      <c r="DI366" s="219"/>
      <c r="DJ366" s="219"/>
      <c r="DK366" s="219"/>
      <c r="DL366" s="219"/>
      <c r="DM366" s="219"/>
      <c r="DN366" s="219"/>
      <c r="DO366" s="219"/>
      <c r="DP366" s="219"/>
      <c r="DQ366" s="219"/>
      <c r="DR366" s="219"/>
      <c r="DS366" s="219"/>
      <c r="DT366" s="219"/>
      <c r="DU366" s="219"/>
      <c r="DV366" s="219"/>
      <c r="DW366" s="219"/>
      <c r="DX366" s="219"/>
      <c r="DY366" s="219"/>
      <c r="DZ366" s="219"/>
      <c r="EA366" s="219"/>
      <c r="EB366" s="219"/>
      <c r="EC366" s="219"/>
      <c r="ED366" s="219"/>
      <c r="EE366" s="219"/>
      <c r="EF366" s="219"/>
      <c r="EG366" s="219"/>
      <c r="EH366" s="219"/>
      <c r="EI366" s="219"/>
      <c r="EJ366" s="219"/>
      <c r="EK366" s="219"/>
      <c r="EL366" s="219"/>
      <c r="EM366" s="219"/>
      <c r="EN366" s="219"/>
      <c r="EO366" s="219"/>
      <c r="EP366" s="219"/>
      <c r="EQ366" s="219"/>
      <c r="ER366" s="219"/>
      <c r="ES366" s="219"/>
      <c r="ET366" s="219"/>
      <c r="EU366" s="219"/>
      <c r="EV366" s="219"/>
      <c r="EW366" s="219"/>
      <c r="EX366" s="219"/>
      <c r="EY366" s="219"/>
      <c r="EZ366" s="219"/>
      <c r="FA366" s="219"/>
      <c r="FB366" s="219"/>
      <c r="FC366" s="219"/>
      <c r="FD366" s="219"/>
      <c r="FE366" s="219"/>
      <c r="FF366" s="219"/>
      <c r="FG366" s="219"/>
      <c r="FH366" s="219"/>
      <c r="FI366" s="219"/>
      <c r="FJ366" s="219"/>
      <c r="FK366" s="219"/>
      <c r="FL366" s="219"/>
      <c r="FM366" s="219"/>
      <c r="FN366" s="219"/>
      <c r="FO366" s="219"/>
      <c r="FP366" s="219"/>
      <c r="FQ366" s="219"/>
      <c r="FR366" s="219"/>
      <c r="FS366" s="219"/>
      <c r="FT366" s="219"/>
      <c r="FU366" s="219"/>
      <c r="FV366" s="219"/>
      <c r="FW366" s="219"/>
      <c r="FX366" s="219"/>
      <c r="FY366" s="219"/>
      <c r="FZ366" s="219"/>
      <c r="GA366" s="219"/>
      <c r="GB366" s="219"/>
      <c r="GC366" s="219"/>
      <c r="GD366" s="219"/>
      <c r="GE366" s="219"/>
      <c r="GF366" s="219"/>
      <c r="GG366" s="219"/>
      <c r="GH366" s="219"/>
      <c r="GI366" s="219"/>
      <c r="GJ366" s="219"/>
      <c r="GK366" s="219"/>
      <c r="GL366" s="219"/>
      <c r="GM366" s="219"/>
      <c r="GN366" s="219"/>
      <c r="GO366" s="219"/>
      <c r="GP366" s="219"/>
      <c r="GQ366" s="219"/>
      <c r="GR366" s="219"/>
      <c r="GS366" s="219"/>
      <c r="GT366" s="219"/>
      <c r="GU366" s="219"/>
      <c r="GV366" s="219"/>
      <c r="GW366" s="219"/>
      <c r="GX366" s="219"/>
      <c r="GY366" s="219"/>
      <c r="GZ366" s="219"/>
      <c r="HA366" s="219"/>
      <c r="HB366" s="219"/>
      <c r="HC366" s="219"/>
      <c r="HD366" s="219"/>
      <c r="HE366" s="219"/>
      <c r="HF366" s="219"/>
      <c r="HG366" s="219"/>
      <c r="HH366" s="219"/>
      <c r="HI366" s="219"/>
      <c r="HJ366" s="219"/>
      <c r="HK366" s="219"/>
      <c r="HL366" s="219"/>
      <c r="HM366" s="219"/>
      <c r="HN366" s="219"/>
      <c r="HO366" s="219"/>
      <c r="HP366" s="219"/>
      <c r="HQ366" s="219"/>
      <c r="HR366" s="219"/>
      <c r="HS366" s="219"/>
      <c r="HT366" s="219"/>
      <c r="HU366" s="219"/>
      <c r="HV366" s="219"/>
      <c r="HW366" s="219"/>
      <c r="HX366" s="219"/>
      <c r="HY366" s="219"/>
      <c r="HZ366" s="219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  <c r="IR366" s="4"/>
      <c r="IS366" s="4"/>
      <c r="IT366" s="4"/>
      <c r="IU366" s="4"/>
      <c r="IV366" s="4"/>
      <c r="IW366" s="4"/>
      <c r="IX366" s="4"/>
      <c r="IY366" s="4"/>
      <c r="IZ366" s="4"/>
      <c r="JA366" s="4"/>
      <c r="JB366" s="4"/>
      <c r="JC366" s="4"/>
      <c r="JD366" s="4"/>
      <c r="JE366" s="4"/>
    </row>
    <row r="367" spans="1:265" s="78" customFormat="1">
      <c r="A367" s="76"/>
      <c r="B367" s="76"/>
      <c r="C367" s="76"/>
      <c r="D367" s="76"/>
      <c r="E367" s="76"/>
      <c r="F367" s="76"/>
      <c r="H367" s="79"/>
      <c r="I367" s="66"/>
      <c r="J367" s="80"/>
      <c r="K367" s="82"/>
      <c r="L367" s="82"/>
      <c r="M367" s="66"/>
      <c r="N367" s="82"/>
      <c r="O367" s="82"/>
      <c r="P367" s="104"/>
      <c r="Q367" s="104"/>
      <c r="R367" s="104"/>
      <c r="S367" s="82"/>
      <c r="T367" s="82"/>
      <c r="U367" s="82"/>
      <c r="V367" s="66"/>
      <c r="W367" s="82"/>
      <c r="X367" s="82"/>
      <c r="Y367" s="183"/>
      <c r="Z367" s="82"/>
      <c r="AA367" s="181"/>
      <c r="AB367" s="82"/>
      <c r="AC367" s="82"/>
      <c r="AD367" s="82"/>
      <c r="AE367" s="82"/>
      <c r="AF367" s="82"/>
      <c r="AG367" s="83"/>
      <c r="AH367" s="83"/>
      <c r="AI367" s="219"/>
      <c r="AJ367" s="219"/>
      <c r="AK367" s="219"/>
      <c r="AL367" s="66"/>
      <c r="AM367" s="219"/>
      <c r="AN367" s="219"/>
      <c r="AO367" s="219"/>
      <c r="AP367" s="219"/>
      <c r="AQ367" s="219"/>
      <c r="AR367" s="219"/>
      <c r="AS367" s="219"/>
      <c r="AT367" s="219"/>
      <c r="AU367" s="219"/>
      <c r="AV367" s="219"/>
      <c r="AW367" s="219"/>
      <c r="AX367" s="219"/>
      <c r="AY367" s="219"/>
      <c r="AZ367" s="219"/>
      <c r="BA367" s="219"/>
      <c r="BB367" s="219"/>
      <c r="BC367" s="219"/>
      <c r="BD367" s="219"/>
      <c r="BE367" s="219"/>
      <c r="BF367" s="219"/>
      <c r="BG367" s="219"/>
      <c r="BH367" s="219"/>
      <c r="BI367" s="219"/>
      <c r="BJ367" s="219"/>
      <c r="BK367" s="219"/>
      <c r="BL367" s="219"/>
      <c r="BM367" s="219"/>
      <c r="BN367" s="219"/>
      <c r="BO367" s="219"/>
      <c r="BP367" s="219"/>
      <c r="BQ367" s="219"/>
      <c r="BR367" s="219"/>
      <c r="BS367" s="219"/>
      <c r="BT367" s="219"/>
      <c r="BU367" s="219"/>
      <c r="BV367" s="219"/>
      <c r="BW367" s="219"/>
      <c r="BX367" s="219"/>
      <c r="BY367" s="219"/>
      <c r="BZ367" s="219"/>
      <c r="CA367" s="219"/>
      <c r="CB367" s="219"/>
      <c r="CC367" s="219"/>
      <c r="CD367" s="219"/>
      <c r="CE367" s="219"/>
      <c r="CF367" s="219"/>
      <c r="CG367" s="219"/>
      <c r="CH367" s="219"/>
      <c r="CI367" s="219"/>
      <c r="CJ367" s="219"/>
      <c r="CK367" s="219"/>
      <c r="CL367" s="219"/>
      <c r="CM367" s="219"/>
      <c r="CN367" s="219"/>
      <c r="CO367" s="219"/>
      <c r="CP367" s="219"/>
      <c r="CQ367" s="219"/>
      <c r="CR367" s="219"/>
      <c r="CS367" s="219"/>
      <c r="CT367" s="219"/>
      <c r="CU367" s="219"/>
      <c r="CV367" s="219"/>
      <c r="CW367" s="219"/>
      <c r="CX367" s="219"/>
      <c r="CY367" s="219"/>
      <c r="CZ367" s="219"/>
      <c r="DA367" s="219"/>
      <c r="DB367" s="219"/>
      <c r="DC367" s="219"/>
      <c r="DD367" s="219"/>
      <c r="DE367" s="219"/>
      <c r="DF367" s="219"/>
      <c r="DG367" s="219"/>
      <c r="DH367" s="219"/>
      <c r="DI367" s="219"/>
      <c r="DJ367" s="219"/>
      <c r="DK367" s="219"/>
      <c r="DL367" s="219"/>
      <c r="DM367" s="219"/>
      <c r="DN367" s="219"/>
      <c r="DO367" s="219"/>
      <c r="DP367" s="219"/>
      <c r="DQ367" s="219"/>
      <c r="DR367" s="219"/>
      <c r="DS367" s="219"/>
      <c r="DT367" s="219"/>
      <c r="DU367" s="219"/>
      <c r="DV367" s="219"/>
      <c r="DW367" s="219"/>
      <c r="DX367" s="219"/>
      <c r="DY367" s="219"/>
      <c r="DZ367" s="219"/>
      <c r="EA367" s="219"/>
      <c r="EB367" s="219"/>
      <c r="EC367" s="219"/>
      <c r="ED367" s="219"/>
      <c r="EE367" s="219"/>
      <c r="EF367" s="219"/>
      <c r="EG367" s="219"/>
      <c r="EH367" s="219"/>
      <c r="EI367" s="219"/>
      <c r="EJ367" s="219"/>
      <c r="EK367" s="219"/>
      <c r="EL367" s="219"/>
      <c r="EM367" s="219"/>
      <c r="EN367" s="219"/>
      <c r="EO367" s="219"/>
      <c r="EP367" s="219"/>
      <c r="EQ367" s="219"/>
      <c r="ER367" s="219"/>
      <c r="ES367" s="219"/>
      <c r="ET367" s="219"/>
      <c r="EU367" s="219"/>
      <c r="EV367" s="219"/>
      <c r="EW367" s="219"/>
      <c r="EX367" s="219"/>
      <c r="EY367" s="219"/>
      <c r="EZ367" s="219"/>
      <c r="FA367" s="219"/>
      <c r="FB367" s="219"/>
      <c r="FC367" s="219"/>
      <c r="FD367" s="219"/>
      <c r="FE367" s="219"/>
      <c r="FF367" s="219"/>
      <c r="FG367" s="219"/>
      <c r="FH367" s="219"/>
      <c r="FI367" s="219"/>
      <c r="FJ367" s="219"/>
      <c r="FK367" s="219"/>
      <c r="FL367" s="219"/>
      <c r="FM367" s="219"/>
      <c r="FN367" s="219"/>
      <c r="FO367" s="219"/>
      <c r="FP367" s="219"/>
      <c r="FQ367" s="219"/>
      <c r="FR367" s="219"/>
      <c r="FS367" s="219"/>
      <c r="FT367" s="219"/>
      <c r="FU367" s="219"/>
      <c r="FV367" s="219"/>
      <c r="FW367" s="219"/>
      <c r="FX367" s="219"/>
      <c r="FY367" s="219"/>
      <c r="FZ367" s="219"/>
      <c r="GA367" s="219"/>
      <c r="GB367" s="219"/>
      <c r="GC367" s="219"/>
      <c r="GD367" s="219"/>
      <c r="GE367" s="219"/>
      <c r="GF367" s="219"/>
      <c r="GG367" s="219"/>
      <c r="GH367" s="219"/>
      <c r="GI367" s="219"/>
      <c r="GJ367" s="219"/>
      <c r="GK367" s="219"/>
      <c r="GL367" s="219"/>
      <c r="GM367" s="219"/>
      <c r="GN367" s="219"/>
      <c r="GO367" s="219"/>
      <c r="GP367" s="219"/>
      <c r="GQ367" s="219"/>
      <c r="GR367" s="219"/>
      <c r="GS367" s="219"/>
      <c r="GT367" s="219"/>
      <c r="GU367" s="219"/>
      <c r="GV367" s="219"/>
      <c r="GW367" s="219"/>
      <c r="GX367" s="219"/>
      <c r="GY367" s="219"/>
      <c r="GZ367" s="219"/>
      <c r="HA367" s="219"/>
      <c r="HB367" s="219"/>
      <c r="HC367" s="219"/>
      <c r="HD367" s="219"/>
      <c r="HE367" s="219"/>
      <c r="HF367" s="219"/>
      <c r="HG367" s="219"/>
      <c r="HH367" s="219"/>
      <c r="HI367" s="219"/>
      <c r="HJ367" s="219"/>
      <c r="HK367" s="219"/>
      <c r="HL367" s="219"/>
      <c r="HM367" s="219"/>
      <c r="HN367" s="219"/>
      <c r="HO367" s="219"/>
      <c r="HP367" s="219"/>
      <c r="HQ367" s="219"/>
      <c r="HR367" s="219"/>
      <c r="HS367" s="219"/>
      <c r="HT367" s="219"/>
      <c r="HU367" s="219"/>
      <c r="HV367" s="219"/>
      <c r="HW367" s="219"/>
      <c r="HX367" s="219"/>
      <c r="HY367" s="219"/>
      <c r="HZ367" s="219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  <c r="IR367" s="4"/>
      <c r="IS367" s="4"/>
      <c r="IT367" s="4"/>
      <c r="IU367" s="4"/>
      <c r="IV367" s="4"/>
      <c r="IW367" s="4"/>
      <c r="IX367" s="4"/>
      <c r="IY367" s="4"/>
      <c r="IZ367" s="4"/>
      <c r="JA367" s="4"/>
      <c r="JB367" s="4"/>
      <c r="JC367" s="4"/>
      <c r="JD367" s="4"/>
      <c r="JE367" s="4"/>
    </row>
    <row r="368" spans="1:265" s="78" customFormat="1">
      <c r="A368" s="76"/>
      <c r="B368" s="76"/>
      <c r="C368" s="76"/>
      <c r="D368" s="76"/>
      <c r="E368" s="76"/>
      <c r="F368" s="76"/>
      <c r="H368" s="79"/>
      <c r="I368" s="66"/>
      <c r="J368" s="80"/>
      <c r="K368" s="82"/>
      <c r="L368" s="82"/>
      <c r="M368" s="66"/>
      <c r="N368" s="82"/>
      <c r="O368" s="82"/>
      <c r="P368" s="104"/>
      <c r="Q368" s="104"/>
      <c r="R368" s="104"/>
      <c r="S368" s="82"/>
      <c r="T368" s="82"/>
      <c r="U368" s="82"/>
      <c r="V368" s="66"/>
      <c r="W368" s="82"/>
      <c r="X368" s="82"/>
      <c r="Y368" s="183"/>
      <c r="Z368" s="82"/>
      <c r="AA368" s="181"/>
      <c r="AB368" s="82"/>
      <c r="AC368" s="82"/>
      <c r="AD368" s="82"/>
      <c r="AE368" s="82"/>
      <c r="AF368" s="82"/>
      <c r="AG368" s="83"/>
      <c r="AH368" s="83"/>
      <c r="AI368" s="219"/>
      <c r="AJ368" s="219"/>
      <c r="AK368" s="219"/>
      <c r="AL368" s="66"/>
      <c r="AM368" s="219"/>
      <c r="AN368" s="219"/>
      <c r="AO368" s="219"/>
      <c r="AP368" s="219"/>
      <c r="AQ368" s="219"/>
      <c r="AR368" s="219"/>
      <c r="AS368" s="219"/>
      <c r="AT368" s="219"/>
      <c r="AU368" s="219"/>
      <c r="AV368" s="219"/>
      <c r="AW368" s="219"/>
      <c r="AX368" s="219"/>
      <c r="AY368" s="219"/>
      <c r="AZ368" s="219"/>
      <c r="BA368" s="219"/>
      <c r="BB368" s="219"/>
      <c r="BC368" s="219"/>
      <c r="BD368" s="219"/>
      <c r="BE368" s="219"/>
      <c r="BF368" s="219"/>
      <c r="BG368" s="219"/>
      <c r="BH368" s="219"/>
      <c r="BI368" s="219"/>
      <c r="BJ368" s="219"/>
      <c r="BK368" s="219"/>
      <c r="BL368" s="219"/>
      <c r="BM368" s="219"/>
      <c r="BN368" s="219"/>
      <c r="BO368" s="219"/>
      <c r="BP368" s="219"/>
      <c r="BQ368" s="219"/>
      <c r="BR368" s="219"/>
      <c r="BS368" s="219"/>
      <c r="BT368" s="219"/>
      <c r="BU368" s="219"/>
      <c r="BV368" s="219"/>
      <c r="BW368" s="219"/>
      <c r="BX368" s="219"/>
      <c r="BY368" s="219"/>
      <c r="BZ368" s="219"/>
      <c r="CA368" s="219"/>
      <c r="CB368" s="219"/>
      <c r="CC368" s="219"/>
      <c r="CD368" s="219"/>
      <c r="CE368" s="219"/>
      <c r="CF368" s="219"/>
      <c r="CG368" s="219"/>
      <c r="CH368" s="219"/>
      <c r="CI368" s="219"/>
      <c r="CJ368" s="219"/>
      <c r="CK368" s="219"/>
      <c r="CL368" s="219"/>
      <c r="CM368" s="219"/>
      <c r="CN368" s="219"/>
      <c r="CO368" s="219"/>
      <c r="CP368" s="219"/>
      <c r="CQ368" s="219"/>
      <c r="CR368" s="219"/>
      <c r="CS368" s="219"/>
      <c r="CT368" s="219"/>
      <c r="CU368" s="219"/>
      <c r="CV368" s="219"/>
      <c r="CW368" s="219"/>
      <c r="CX368" s="219"/>
      <c r="CY368" s="219"/>
      <c r="CZ368" s="219"/>
      <c r="DA368" s="219"/>
      <c r="DB368" s="219"/>
      <c r="DC368" s="219"/>
      <c r="DD368" s="219"/>
      <c r="DE368" s="219"/>
      <c r="DF368" s="219"/>
      <c r="DG368" s="219"/>
      <c r="DH368" s="219"/>
      <c r="DI368" s="219"/>
      <c r="DJ368" s="219"/>
      <c r="DK368" s="219"/>
      <c r="DL368" s="219"/>
      <c r="DM368" s="219"/>
      <c r="DN368" s="219"/>
      <c r="DO368" s="219"/>
      <c r="DP368" s="219"/>
      <c r="DQ368" s="219"/>
      <c r="DR368" s="219"/>
      <c r="DS368" s="219"/>
      <c r="DT368" s="219"/>
      <c r="DU368" s="219"/>
      <c r="DV368" s="219"/>
      <c r="DW368" s="219"/>
      <c r="DX368" s="219"/>
      <c r="DY368" s="219"/>
      <c r="DZ368" s="219"/>
      <c r="EA368" s="219"/>
      <c r="EB368" s="219"/>
      <c r="EC368" s="219"/>
      <c r="ED368" s="219"/>
      <c r="EE368" s="219"/>
      <c r="EF368" s="219"/>
      <c r="EG368" s="219"/>
      <c r="EH368" s="219"/>
      <c r="EI368" s="219"/>
      <c r="EJ368" s="219"/>
      <c r="EK368" s="219"/>
      <c r="EL368" s="219"/>
      <c r="EM368" s="219"/>
      <c r="EN368" s="219"/>
      <c r="EO368" s="219"/>
      <c r="EP368" s="219"/>
      <c r="EQ368" s="219"/>
      <c r="ER368" s="219"/>
      <c r="ES368" s="219"/>
      <c r="ET368" s="219"/>
      <c r="EU368" s="219"/>
      <c r="EV368" s="219"/>
      <c r="EW368" s="219"/>
      <c r="EX368" s="219"/>
      <c r="EY368" s="219"/>
      <c r="EZ368" s="219"/>
      <c r="FA368" s="219"/>
      <c r="FB368" s="219"/>
      <c r="FC368" s="219"/>
      <c r="FD368" s="219"/>
      <c r="FE368" s="219"/>
      <c r="FF368" s="219"/>
      <c r="FG368" s="219"/>
      <c r="FH368" s="219"/>
      <c r="FI368" s="219"/>
      <c r="FJ368" s="219"/>
      <c r="FK368" s="219"/>
      <c r="FL368" s="219"/>
      <c r="FM368" s="219"/>
      <c r="FN368" s="219"/>
      <c r="FO368" s="219"/>
      <c r="FP368" s="219"/>
      <c r="FQ368" s="219"/>
      <c r="FR368" s="219"/>
      <c r="FS368" s="219"/>
      <c r="FT368" s="219"/>
      <c r="FU368" s="219"/>
      <c r="FV368" s="219"/>
      <c r="FW368" s="219"/>
      <c r="FX368" s="219"/>
      <c r="FY368" s="219"/>
      <c r="FZ368" s="219"/>
      <c r="GA368" s="219"/>
      <c r="GB368" s="219"/>
      <c r="GC368" s="219"/>
      <c r="GD368" s="219"/>
      <c r="GE368" s="219"/>
      <c r="GF368" s="219"/>
      <c r="GG368" s="219"/>
      <c r="GH368" s="219"/>
      <c r="GI368" s="219"/>
      <c r="GJ368" s="219"/>
      <c r="GK368" s="219"/>
      <c r="GL368" s="219"/>
      <c r="GM368" s="219"/>
      <c r="GN368" s="219"/>
      <c r="GO368" s="219"/>
      <c r="GP368" s="219"/>
      <c r="GQ368" s="219"/>
      <c r="GR368" s="219"/>
      <c r="GS368" s="219"/>
      <c r="GT368" s="219"/>
      <c r="GU368" s="219"/>
      <c r="GV368" s="219"/>
      <c r="GW368" s="219"/>
      <c r="GX368" s="219"/>
      <c r="GY368" s="219"/>
      <c r="GZ368" s="219"/>
      <c r="HA368" s="219"/>
      <c r="HB368" s="219"/>
      <c r="HC368" s="219"/>
      <c r="HD368" s="219"/>
      <c r="HE368" s="219"/>
      <c r="HF368" s="219"/>
      <c r="HG368" s="219"/>
      <c r="HH368" s="219"/>
      <c r="HI368" s="219"/>
      <c r="HJ368" s="219"/>
      <c r="HK368" s="219"/>
      <c r="HL368" s="219"/>
      <c r="HM368" s="219"/>
      <c r="HN368" s="219"/>
      <c r="HO368" s="219"/>
      <c r="HP368" s="219"/>
      <c r="HQ368" s="219"/>
      <c r="HR368" s="219"/>
      <c r="HS368" s="219"/>
      <c r="HT368" s="219"/>
      <c r="HU368" s="219"/>
      <c r="HV368" s="219"/>
      <c r="HW368" s="219"/>
      <c r="HX368" s="219"/>
      <c r="HY368" s="219"/>
      <c r="HZ368" s="219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  <c r="IR368" s="4"/>
      <c r="IS368" s="4"/>
      <c r="IT368" s="4"/>
      <c r="IU368" s="4"/>
      <c r="IV368" s="4"/>
      <c r="IW368" s="4"/>
      <c r="IX368" s="4"/>
      <c r="IY368" s="4"/>
      <c r="IZ368" s="4"/>
      <c r="JA368" s="4"/>
      <c r="JB368" s="4"/>
      <c r="JC368" s="4"/>
      <c r="JD368" s="4"/>
      <c r="JE368" s="4"/>
    </row>
    <row r="369" spans="1:265" s="78" customFormat="1">
      <c r="A369" s="76"/>
      <c r="B369" s="76"/>
      <c r="C369" s="76"/>
      <c r="D369" s="76"/>
      <c r="E369" s="76"/>
      <c r="F369" s="76"/>
      <c r="H369" s="79"/>
      <c r="I369" s="66"/>
      <c r="J369" s="80"/>
      <c r="K369" s="82"/>
      <c r="L369" s="82"/>
      <c r="M369" s="66"/>
      <c r="N369" s="82"/>
      <c r="O369" s="82"/>
      <c r="P369" s="104"/>
      <c r="Q369" s="104"/>
      <c r="R369" s="104"/>
      <c r="S369" s="82"/>
      <c r="T369" s="82"/>
      <c r="U369" s="82"/>
      <c r="V369" s="66"/>
      <c r="W369" s="82"/>
      <c r="X369" s="82"/>
      <c r="Y369" s="183"/>
      <c r="Z369" s="82"/>
      <c r="AA369" s="181"/>
      <c r="AB369" s="82"/>
      <c r="AC369" s="82"/>
      <c r="AD369" s="82"/>
      <c r="AE369" s="82"/>
      <c r="AF369" s="82"/>
      <c r="AG369" s="83"/>
      <c r="AH369" s="83"/>
      <c r="AI369" s="219"/>
      <c r="AJ369" s="219"/>
      <c r="AK369" s="219"/>
      <c r="AL369" s="66"/>
      <c r="AM369" s="219"/>
      <c r="AN369" s="219"/>
      <c r="AO369" s="219"/>
      <c r="AP369" s="219"/>
      <c r="AQ369" s="219"/>
      <c r="AR369" s="219"/>
      <c r="AS369" s="219"/>
      <c r="AT369" s="219"/>
      <c r="AU369" s="219"/>
      <c r="AV369" s="219"/>
      <c r="AW369" s="219"/>
      <c r="AX369" s="219"/>
      <c r="AY369" s="219"/>
      <c r="AZ369" s="219"/>
      <c r="BA369" s="219"/>
      <c r="BB369" s="219"/>
      <c r="BC369" s="219"/>
      <c r="BD369" s="219"/>
      <c r="BE369" s="219"/>
      <c r="BF369" s="219"/>
      <c r="BG369" s="219"/>
      <c r="BH369" s="219"/>
      <c r="BI369" s="219"/>
      <c r="BJ369" s="219"/>
      <c r="BK369" s="219"/>
      <c r="BL369" s="219"/>
      <c r="BM369" s="219"/>
      <c r="BN369" s="219"/>
      <c r="BO369" s="219"/>
      <c r="BP369" s="219"/>
      <c r="BQ369" s="219"/>
      <c r="BR369" s="219"/>
      <c r="BS369" s="219"/>
      <c r="BT369" s="219"/>
      <c r="BU369" s="219"/>
      <c r="BV369" s="219"/>
      <c r="BW369" s="219"/>
      <c r="BX369" s="219"/>
      <c r="BY369" s="219"/>
      <c r="BZ369" s="219"/>
      <c r="CA369" s="219"/>
      <c r="CB369" s="219"/>
      <c r="CC369" s="219"/>
      <c r="CD369" s="219"/>
      <c r="CE369" s="219"/>
      <c r="CF369" s="219"/>
      <c r="CG369" s="219"/>
      <c r="CH369" s="219"/>
      <c r="CI369" s="219"/>
      <c r="CJ369" s="219"/>
      <c r="CK369" s="219"/>
      <c r="CL369" s="219"/>
      <c r="CM369" s="219"/>
      <c r="CN369" s="219"/>
      <c r="CO369" s="219"/>
      <c r="CP369" s="219"/>
      <c r="CQ369" s="219"/>
      <c r="CR369" s="219"/>
      <c r="CS369" s="219"/>
      <c r="CT369" s="219"/>
      <c r="CU369" s="219"/>
      <c r="CV369" s="219"/>
      <c r="CW369" s="219"/>
      <c r="CX369" s="219"/>
      <c r="CY369" s="219"/>
      <c r="CZ369" s="219"/>
      <c r="DA369" s="219"/>
      <c r="DB369" s="219"/>
      <c r="DC369" s="219"/>
      <c r="DD369" s="219"/>
      <c r="DE369" s="219"/>
      <c r="DF369" s="219"/>
      <c r="DG369" s="219"/>
      <c r="DH369" s="219"/>
      <c r="DI369" s="219"/>
      <c r="DJ369" s="219"/>
      <c r="DK369" s="219"/>
      <c r="DL369" s="219"/>
      <c r="DM369" s="219"/>
      <c r="DN369" s="219"/>
      <c r="DO369" s="219"/>
      <c r="DP369" s="219"/>
      <c r="DQ369" s="219"/>
      <c r="DR369" s="219"/>
      <c r="DS369" s="219"/>
      <c r="DT369" s="219"/>
      <c r="DU369" s="219"/>
      <c r="DV369" s="219"/>
      <c r="DW369" s="219"/>
      <c r="DX369" s="219"/>
      <c r="DY369" s="219"/>
      <c r="DZ369" s="219"/>
      <c r="EA369" s="219"/>
      <c r="EB369" s="219"/>
      <c r="EC369" s="219"/>
      <c r="ED369" s="219"/>
      <c r="EE369" s="219"/>
      <c r="EF369" s="219"/>
      <c r="EG369" s="219"/>
      <c r="EH369" s="219"/>
      <c r="EI369" s="219"/>
      <c r="EJ369" s="219"/>
      <c r="EK369" s="219"/>
      <c r="EL369" s="219"/>
      <c r="EM369" s="219"/>
      <c r="EN369" s="219"/>
      <c r="EO369" s="219"/>
      <c r="EP369" s="219"/>
      <c r="EQ369" s="219"/>
      <c r="ER369" s="219"/>
      <c r="ES369" s="219"/>
      <c r="ET369" s="219"/>
      <c r="EU369" s="219"/>
      <c r="EV369" s="219"/>
      <c r="EW369" s="219"/>
      <c r="EX369" s="219"/>
      <c r="EY369" s="219"/>
      <c r="EZ369" s="219"/>
      <c r="FA369" s="219"/>
      <c r="FB369" s="219"/>
      <c r="FC369" s="219"/>
      <c r="FD369" s="219"/>
      <c r="FE369" s="219"/>
      <c r="FF369" s="219"/>
      <c r="FG369" s="219"/>
      <c r="FH369" s="219"/>
      <c r="FI369" s="219"/>
      <c r="FJ369" s="219"/>
      <c r="FK369" s="219"/>
      <c r="FL369" s="219"/>
      <c r="FM369" s="219"/>
      <c r="FN369" s="219"/>
      <c r="FO369" s="219"/>
      <c r="FP369" s="219"/>
      <c r="FQ369" s="219"/>
      <c r="FR369" s="219"/>
      <c r="FS369" s="219"/>
      <c r="FT369" s="219"/>
      <c r="FU369" s="219"/>
      <c r="FV369" s="219"/>
      <c r="FW369" s="219"/>
      <c r="FX369" s="219"/>
      <c r="FY369" s="219"/>
      <c r="FZ369" s="219"/>
      <c r="GA369" s="219"/>
      <c r="GB369" s="219"/>
      <c r="GC369" s="219"/>
      <c r="GD369" s="219"/>
      <c r="GE369" s="219"/>
      <c r="GF369" s="219"/>
      <c r="GG369" s="219"/>
      <c r="GH369" s="219"/>
      <c r="GI369" s="219"/>
      <c r="GJ369" s="219"/>
      <c r="GK369" s="219"/>
      <c r="GL369" s="219"/>
      <c r="GM369" s="219"/>
      <c r="GN369" s="219"/>
      <c r="GO369" s="219"/>
      <c r="GP369" s="219"/>
      <c r="GQ369" s="219"/>
      <c r="GR369" s="219"/>
      <c r="GS369" s="219"/>
      <c r="GT369" s="219"/>
      <c r="GU369" s="219"/>
      <c r="GV369" s="219"/>
      <c r="GW369" s="219"/>
      <c r="GX369" s="219"/>
      <c r="GY369" s="219"/>
      <c r="GZ369" s="219"/>
      <c r="HA369" s="219"/>
      <c r="HB369" s="219"/>
      <c r="HC369" s="219"/>
      <c r="HD369" s="219"/>
      <c r="HE369" s="219"/>
      <c r="HF369" s="219"/>
      <c r="HG369" s="219"/>
      <c r="HH369" s="219"/>
      <c r="HI369" s="219"/>
      <c r="HJ369" s="219"/>
      <c r="HK369" s="219"/>
      <c r="HL369" s="219"/>
      <c r="HM369" s="219"/>
      <c r="HN369" s="219"/>
      <c r="HO369" s="219"/>
      <c r="HP369" s="219"/>
      <c r="HQ369" s="219"/>
      <c r="HR369" s="219"/>
      <c r="HS369" s="219"/>
      <c r="HT369" s="219"/>
      <c r="HU369" s="219"/>
      <c r="HV369" s="219"/>
      <c r="HW369" s="219"/>
      <c r="HX369" s="219"/>
      <c r="HY369" s="219"/>
      <c r="HZ369" s="219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  <c r="IR369" s="4"/>
      <c r="IS369" s="4"/>
      <c r="IT369" s="4"/>
      <c r="IU369" s="4"/>
      <c r="IV369" s="4"/>
      <c r="IW369" s="4"/>
      <c r="IX369" s="4"/>
      <c r="IY369" s="4"/>
      <c r="IZ369" s="4"/>
      <c r="JA369" s="4"/>
      <c r="JB369" s="4"/>
      <c r="JC369" s="4"/>
      <c r="JD369" s="4"/>
      <c r="JE369" s="4"/>
    </row>
    <row r="370" spans="1:265" s="78" customFormat="1">
      <c r="A370" s="76"/>
      <c r="B370" s="76"/>
      <c r="C370" s="76"/>
      <c r="D370" s="76"/>
      <c r="E370" s="76"/>
      <c r="F370" s="76"/>
      <c r="H370" s="79"/>
      <c r="I370" s="66"/>
      <c r="J370" s="80"/>
      <c r="K370" s="82"/>
      <c r="L370" s="82"/>
      <c r="M370" s="66"/>
      <c r="N370" s="82"/>
      <c r="O370" s="82"/>
      <c r="P370" s="104"/>
      <c r="Q370" s="104"/>
      <c r="R370" s="104"/>
      <c r="S370" s="82"/>
      <c r="T370" s="82"/>
      <c r="U370" s="82"/>
      <c r="V370" s="66"/>
      <c r="W370" s="82"/>
      <c r="X370" s="82"/>
      <c r="Y370" s="183"/>
      <c r="Z370" s="82"/>
      <c r="AA370" s="181"/>
      <c r="AB370" s="82"/>
      <c r="AC370" s="82"/>
      <c r="AD370" s="82"/>
      <c r="AE370" s="82"/>
      <c r="AF370" s="82"/>
      <c r="AG370" s="83"/>
      <c r="AH370" s="83"/>
      <c r="AI370" s="219"/>
      <c r="AJ370" s="219"/>
      <c r="AK370" s="219"/>
      <c r="AL370" s="66"/>
      <c r="AM370" s="219"/>
      <c r="AN370" s="219"/>
      <c r="AO370" s="219"/>
      <c r="AP370" s="219"/>
      <c r="AQ370" s="219"/>
      <c r="AR370" s="219"/>
      <c r="AS370" s="219"/>
      <c r="AT370" s="219"/>
      <c r="AU370" s="219"/>
      <c r="AV370" s="219"/>
      <c r="AW370" s="219"/>
      <c r="AX370" s="219"/>
      <c r="AY370" s="219"/>
      <c r="AZ370" s="219"/>
      <c r="BA370" s="219"/>
      <c r="BB370" s="219"/>
      <c r="BC370" s="219"/>
      <c r="BD370" s="219"/>
      <c r="BE370" s="219"/>
      <c r="BF370" s="219"/>
      <c r="BG370" s="219"/>
      <c r="BH370" s="219"/>
      <c r="BI370" s="219"/>
      <c r="BJ370" s="219"/>
      <c r="BK370" s="219"/>
      <c r="BL370" s="219"/>
      <c r="BM370" s="219"/>
      <c r="BN370" s="219"/>
      <c r="BO370" s="219"/>
      <c r="BP370" s="219"/>
      <c r="BQ370" s="219"/>
      <c r="BR370" s="219"/>
      <c r="BS370" s="219"/>
      <c r="BT370" s="219"/>
      <c r="BU370" s="219"/>
      <c r="BV370" s="219"/>
      <c r="BW370" s="219"/>
      <c r="BX370" s="219"/>
      <c r="BY370" s="219"/>
      <c r="BZ370" s="219"/>
      <c r="CA370" s="219"/>
      <c r="CB370" s="219"/>
      <c r="CC370" s="219"/>
      <c r="CD370" s="219"/>
      <c r="CE370" s="219"/>
      <c r="CF370" s="219"/>
      <c r="CG370" s="219"/>
      <c r="CH370" s="219"/>
      <c r="CI370" s="219"/>
      <c r="CJ370" s="219"/>
      <c r="CK370" s="219"/>
      <c r="CL370" s="219"/>
      <c r="CM370" s="219"/>
      <c r="CN370" s="219"/>
      <c r="CO370" s="219"/>
      <c r="CP370" s="219"/>
      <c r="CQ370" s="219"/>
      <c r="CR370" s="219"/>
      <c r="CS370" s="219"/>
      <c r="CT370" s="219"/>
      <c r="CU370" s="219"/>
      <c r="CV370" s="219"/>
      <c r="CW370" s="219"/>
      <c r="CX370" s="219"/>
      <c r="CY370" s="219"/>
      <c r="CZ370" s="219"/>
      <c r="DA370" s="219"/>
      <c r="DB370" s="219"/>
      <c r="DC370" s="219"/>
      <c r="DD370" s="219"/>
      <c r="DE370" s="219"/>
      <c r="DF370" s="219"/>
      <c r="DG370" s="219"/>
      <c r="DH370" s="219"/>
      <c r="DI370" s="219"/>
      <c r="DJ370" s="219"/>
      <c r="DK370" s="219"/>
      <c r="DL370" s="219"/>
      <c r="DM370" s="219"/>
      <c r="DN370" s="219"/>
      <c r="DO370" s="219"/>
      <c r="DP370" s="219"/>
      <c r="DQ370" s="219"/>
      <c r="DR370" s="219"/>
      <c r="DS370" s="219"/>
      <c r="DT370" s="219"/>
      <c r="DU370" s="219"/>
      <c r="DV370" s="219"/>
      <c r="DW370" s="219"/>
      <c r="DX370" s="219"/>
      <c r="DY370" s="219"/>
      <c r="DZ370" s="219"/>
      <c r="EA370" s="219"/>
      <c r="EB370" s="219"/>
      <c r="EC370" s="219"/>
      <c r="ED370" s="219"/>
      <c r="EE370" s="219"/>
      <c r="EF370" s="219"/>
      <c r="EG370" s="219"/>
      <c r="EH370" s="219"/>
      <c r="EI370" s="219"/>
      <c r="EJ370" s="219"/>
      <c r="EK370" s="219"/>
      <c r="EL370" s="219"/>
      <c r="EM370" s="219"/>
      <c r="EN370" s="219"/>
      <c r="EO370" s="219"/>
      <c r="EP370" s="219"/>
      <c r="EQ370" s="219"/>
      <c r="ER370" s="219"/>
      <c r="ES370" s="219"/>
      <c r="ET370" s="219"/>
      <c r="EU370" s="219"/>
      <c r="EV370" s="219"/>
      <c r="EW370" s="219"/>
      <c r="EX370" s="219"/>
      <c r="EY370" s="219"/>
      <c r="EZ370" s="219"/>
      <c r="FA370" s="219"/>
      <c r="FB370" s="219"/>
      <c r="FC370" s="219"/>
      <c r="FD370" s="219"/>
      <c r="FE370" s="219"/>
      <c r="FF370" s="219"/>
      <c r="FG370" s="219"/>
      <c r="FH370" s="219"/>
      <c r="FI370" s="219"/>
      <c r="FJ370" s="219"/>
      <c r="FK370" s="219"/>
      <c r="FL370" s="219"/>
      <c r="FM370" s="219"/>
      <c r="FN370" s="219"/>
      <c r="FO370" s="219"/>
      <c r="FP370" s="219"/>
      <c r="FQ370" s="219"/>
      <c r="FR370" s="219"/>
      <c r="FS370" s="219"/>
      <c r="FT370" s="219"/>
      <c r="FU370" s="219"/>
      <c r="FV370" s="219"/>
      <c r="FW370" s="219"/>
      <c r="FX370" s="219"/>
      <c r="FY370" s="219"/>
      <c r="FZ370" s="219"/>
      <c r="GA370" s="219"/>
      <c r="GB370" s="219"/>
      <c r="GC370" s="219"/>
      <c r="GD370" s="219"/>
      <c r="GE370" s="219"/>
      <c r="GF370" s="219"/>
      <c r="GG370" s="219"/>
      <c r="GH370" s="219"/>
      <c r="GI370" s="219"/>
      <c r="GJ370" s="219"/>
      <c r="GK370" s="219"/>
      <c r="GL370" s="219"/>
      <c r="GM370" s="219"/>
      <c r="GN370" s="219"/>
      <c r="GO370" s="219"/>
      <c r="GP370" s="219"/>
      <c r="GQ370" s="219"/>
      <c r="GR370" s="219"/>
      <c r="GS370" s="219"/>
      <c r="GT370" s="219"/>
      <c r="GU370" s="219"/>
      <c r="GV370" s="219"/>
      <c r="GW370" s="219"/>
      <c r="GX370" s="219"/>
      <c r="GY370" s="219"/>
      <c r="GZ370" s="219"/>
      <c r="HA370" s="219"/>
      <c r="HB370" s="219"/>
      <c r="HC370" s="219"/>
      <c r="HD370" s="219"/>
      <c r="HE370" s="219"/>
      <c r="HF370" s="219"/>
      <c r="HG370" s="219"/>
      <c r="HH370" s="219"/>
      <c r="HI370" s="219"/>
      <c r="HJ370" s="219"/>
      <c r="HK370" s="219"/>
      <c r="HL370" s="219"/>
      <c r="HM370" s="219"/>
      <c r="HN370" s="219"/>
      <c r="HO370" s="219"/>
      <c r="HP370" s="219"/>
      <c r="HQ370" s="219"/>
      <c r="HR370" s="219"/>
      <c r="HS370" s="219"/>
      <c r="HT370" s="219"/>
      <c r="HU370" s="219"/>
      <c r="HV370" s="219"/>
      <c r="HW370" s="219"/>
      <c r="HX370" s="219"/>
      <c r="HY370" s="219"/>
      <c r="HZ370" s="219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  <c r="IR370" s="4"/>
      <c r="IS370" s="4"/>
      <c r="IT370" s="4"/>
      <c r="IU370" s="4"/>
      <c r="IV370" s="4"/>
      <c r="IW370" s="4"/>
      <c r="IX370" s="4"/>
      <c r="IY370" s="4"/>
      <c r="IZ370" s="4"/>
      <c r="JA370" s="4"/>
      <c r="JB370" s="4"/>
      <c r="JC370" s="4"/>
      <c r="JD370" s="4"/>
      <c r="JE370" s="4"/>
    </row>
    <row r="371" spans="1:265" s="78" customFormat="1">
      <c r="A371" s="76"/>
      <c r="B371" s="76"/>
      <c r="C371" s="76"/>
      <c r="D371" s="76"/>
      <c r="E371" s="76"/>
      <c r="F371" s="76"/>
      <c r="H371" s="79"/>
      <c r="I371" s="66"/>
      <c r="J371" s="80"/>
      <c r="K371" s="82"/>
      <c r="L371" s="82"/>
      <c r="M371" s="66"/>
      <c r="N371" s="82"/>
      <c r="O371" s="82"/>
      <c r="P371" s="104"/>
      <c r="Q371" s="104"/>
      <c r="R371" s="104"/>
      <c r="S371" s="82"/>
      <c r="T371" s="82"/>
      <c r="U371" s="82"/>
      <c r="V371" s="66"/>
      <c r="W371" s="82"/>
      <c r="X371" s="82"/>
      <c r="Y371" s="183"/>
      <c r="Z371" s="82"/>
      <c r="AA371" s="181"/>
      <c r="AB371" s="82"/>
      <c r="AC371" s="82"/>
      <c r="AD371" s="82"/>
      <c r="AE371" s="82"/>
      <c r="AF371" s="82"/>
      <c r="AG371" s="83"/>
      <c r="AH371" s="83"/>
      <c r="AI371" s="219"/>
      <c r="AJ371" s="219"/>
      <c r="AK371" s="219"/>
      <c r="AL371" s="66"/>
      <c r="AM371" s="219"/>
      <c r="AN371" s="219"/>
      <c r="AO371" s="219"/>
      <c r="AP371" s="219"/>
      <c r="AQ371" s="219"/>
      <c r="AR371" s="219"/>
      <c r="AS371" s="219"/>
      <c r="AT371" s="219"/>
      <c r="AU371" s="219"/>
      <c r="AV371" s="219"/>
      <c r="AW371" s="219"/>
      <c r="AX371" s="219"/>
      <c r="AY371" s="219"/>
      <c r="AZ371" s="219"/>
      <c r="BA371" s="219"/>
      <c r="BB371" s="219"/>
      <c r="BC371" s="219"/>
      <c r="BD371" s="219"/>
      <c r="BE371" s="219"/>
      <c r="BF371" s="219"/>
      <c r="BG371" s="219"/>
      <c r="BH371" s="219"/>
      <c r="BI371" s="219"/>
      <c r="BJ371" s="219"/>
      <c r="BK371" s="219"/>
      <c r="BL371" s="219"/>
      <c r="BM371" s="219"/>
      <c r="BN371" s="219"/>
      <c r="BO371" s="219"/>
      <c r="BP371" s="219"/>
      <c r="BQ371" s="219"/>
      <c r="BR371" s="219"/>
      <c r="BS371" s="219"/>
      <c r="BT371" s="219"/>
      <c r="BU371" s="219"/>
      <c r="BV371" s="219"/>
      <c r="BW371" s="219"/>
      <c r="BX371" s="219"/>
      <c r="BY371" s="219"/>
      <c r="BZ371" s="219"/>
      <c r="CA371" s="219"/>
      <c r="CB371" s="219"/>
      <c r="CC371" s="219"/>
      <c r="CD371" s="219"/>
      <c r="CE371" s="219"/>
      <c r="CF371" s="219"/>
      <c r="CG371" s="219"/>
      <c r="CH371" s="219"/>
      <c r="CI371" s="219"/>
      <c r="CJ371" s="219"/>
      <c r="CK371" s="219"/>
      <c r="CL371" s="219"/>
      <c r="CM371" s="219"/>
      <c r="CN371" s="219"/>
      <c r="CO371" s="219"/>
      <c r="CP371" s="219"/>
      <c r="CQ371" s="219"/>
      <c r="CR371" s="219"/>
      <c r="CS371" s="219"/>
      <c r="CT371" s="219"/>
      <c r="CU371" s="219"/>
      <c r="CV371" s="219"/>
      <c r="CW371" s="219"/>
      <c r="CX371" s="219"/>
      <c r="CY371" s="219"/>
      <c r="CZ371" s="219"/>
      <c r="DA371" s="219"/>
      <c r="DB371" s="219"/>
      <c r="DC371" s="219"/>
      <c r="DD371" s="219"/>
      <c r="DE371" s="219"/>
      <c r="DF371" s="219"/>
      <c r="DG371" s="219"/>
      <c r="DH371" s="219"/>
      <c r="DI371" s="219"/>
      <c r="DJ371" s="219"/>
      <c r="DK371" s="219"/>
      <c r="DL371" s="219"/>
      <c r="DM371" s="219"/>
      <c r="DN371" s="219"/>
      <c r="DO371" s="219"/>
      <c r="DP371" s="219"/>
      <c r="DQ371" s="219"/>
      <c r="DR371" s="219"/>
      <c r="DS371" s="219"/>
      <c r="DT371" s="219"/>
      <c r="DU371" s="219"/>
      <c r="DV371" s="219"/>
      <c r="DW371" s="219"/>
      <c r="DX371" s="219"/>
      <c r="DY371" s="219"/>
      <c r="DZ371" s="219"/>
      <c r="EA371" s="219"/>
      <c r="EB371" s="219"/>
      <c r="EC371" s="219"/>
      <c r="ED371" s="219"/>
      <c r="EE371" s="219"/>
      <c r="EF371" s="219"/>
      <c r="EG371" s="219"/>
      <c r="EH371" s="219"/>
      <c r="EI371" s="219"/>
      <c r="EJ371" s="219"/>
      <c r="EK371" s="219"/>
      <c r="EL371" s="219"/>
      <c r="EM371" s="219"/>
      <c r="EN371" s="219"/>
      <c r="EO371" s="219"/>
      <c r="EP371" s="219"/>
      <c r="EQ371" s="219"/>
      <c r="ER371" s="219"/>
      <c r="ES371" s="219"/>
      <c r="ET371" s="219"/>
      <c r="EU371" s="219"/>
      <c r="EV371" s="219"/>
      <c r="EW371" s="219"/>
      <c r="EX371" s="219"/>
      <c r="EY371" s="219"/>
      <c r="EZ371" s="219"/>
      <c r="FA371" s="219"/>
      <c r="FB371" s="219"/>
      <c r="FC371" s="219"/>
      <c r="FD371" s="219"/>
      <c r="FE371" s="219"/>
      <c r="FF371" s="219"/>
      <c r="FG371" s="219"/>
      <c r="FH371" s="219"/>
      <c r="FI371" s="219"/>
      <c r="FJ371" s="219"/>
      <c r="FK371" s="219"/>
      <c r="FL371" s="219"/>
      <c r="FM371" s="219"/>
      <c r="FN371" s="219"/>
      <c r="FO371" s="219"/>
      <c r="FP371" s="219"/>
      <c r="FQ371" s="219"/>
      <c r="FR371" s="219"/>
      <c r="FS371" s="219"/>
      <c r="FT371" s="219"/>
      <c r="FU371" s="219"/>
      <c r="FV371" s="219"/>
      <c r="FW371" s="219"/>
      <c r="FX371" s="219"/>
      <c r="FY371" s="219"/>
      <c r="FZ371" s="219"/>
      <c r="GA371" s="219"/>
      <c r="GB371" s="219"/>
      <c r="GC371" s="219"/>
      <c r="GD371" s="219"/>
      <c r="GE371" s="219"/>
      <c r="GF371" s="219"/>
      <c r="GG371" s="219"/>
      <c r="GH371" s="219"/>
      <c r="GI371" s="219"/>
      <c r="GJ371" s="219"/>
      <c r="GK371" s="219"/>
      <c r="GL371" s="219"/>
      <c r="GM371" s="219"/>
      <c r="GN371" s="219"/>
      <c r="GO371" s="219"/>
      <c r="GP371" s="219"/>
      <c r="GQ371" s="219"/>
      <c r="GR371" s="219"/>
      <c r="GS371" s="219"/>
      <c r="GT371" s="219"/>
      <c r="GU371" s="219"/>
      <c r="GV371" s="219"/>
      <c r="GW371" s="219"/>
      <c r="GX371" s="219"/>
      <c r="GY371" s="219"/>
      <c r="GZ371" s="219"/>
      <c r="HA371" s="219"/>
      <c r="HB371" s="219"/>
      <c r="HC371" s="219"/>
      <c r="HD371" s="219"/>
      <c r="HE371" s="219"/>
      <c r="HF371" s="219"/>
      <c r="HG371" s="219"/>
      <c r="HH371" s="219"/>
      <c r="HI371" s="219"/>
      <c r="HJ371" s="219"/>
      <c r="HK371" s="219"/>
      <c r="HL371" s="219"/>
      <c r="HM371" s="219"/>
      <c r="HN371" s="219"/>
      <c r="HO371" s="219"/>
      <c r="HP371" s="219"/>
      <c r="HQ371" s="219"/>
      <c r="HR371" s="219"/>
      <c r="HS371" s="219"/>
      <c r="HT371" s="219"/>
      <c r="HU371" s="219"/>
      <c r="HV371" s="219"/>
      <c r="HW371" s="219"/>
      <c r="HX371" s="219"/>
      <c r="HY371" s="219"/>
      <c r="HZ371" s="219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  <c r="IR371" s="4"/>
      <c r="IS371" s="4"/>
      <c r="IT371" s="4"/>
      <c r="IU371" s="4"/>
      <c r="IV371" s="4"/>
      <c r="IW371" s="4"/>
      <c r="IX371" s="4"/>
      <c r="IY371" s="4"/>
      <c r="IZ371" s="4"/>
      <c r="JA371" s="4"/>
      <c r="JB371" s="4"/>
      <c r="JC371" s="4"/>
      <c r="JD371" s="4"/>
      <c r="JE371" s="4"/>
    </row>
    <row r="372" spans="1:265" s="78" customFormat="1">
      <c r="A372" s="76"/>
      <c r="B372" s="76"/>
      <c r="C372" s="76"/>
      <c r="D372" s="76"/>
      <c r="E372" s="76"/>
      <c r="F372" s="76"/>
      <c r="H372" s="79"/>
      <c r="I372" s="66"/>
      <c r="J372" s="80"/>
      <c r="K372" s="82"/>
      <c r="L372" s="82"/>
      <c r="M372" s="66"/>
      <c r="N372" s="82"/>
      <c r="O372" s="82"/>
      <c r="P372" s="104"/>
      <c r="Q372" s="104"/>
      <c r="R372" s="104"/>
      <c r="S372" s="82"/>
      <c r="T372" s="82"/>
      <c r="U372" s="82"/>
      <c r="V372" s="66"/>
      <c r="W372" s="82"/>
      <c r="X372" s="82"/>
      <c r="Y372" s="183"/>
      <c r="Z372" s="82"/>
      <c r="AA372" s="181"/>
      <c r="AB372" s="82"/>
      <c r="AC372" s="82"/>
      <c r="AD372" s="82"/>
      <c r="AE372" s="82"/>
      <c r="AF372" s="82"/>
      <c r="AG372" s="83"/>
      <c r="AH372" s="83"/>
      <c r="AI372" s="219"/>
      <c r="AJ372" s="219"/>
      <c r="AK372" s="219"/>
      <c r="AL372" s="66"/>
      <c r="AM372" s="219"/>
      <c r="AN372" s="219"/>
      <c r="AO372" s="219"/>
      <c r="AP372" s="219"/>
      <c r="AQ372" s="219"/>
      <c r="AR372" s="219"/>
      <c r="AS372" s="219"/>
      <c r="AT372" s="219"/>
      <c r="AU372" s="219"/>
      <c r="AV372" s="219"/>
      <c r="AW372" s="219"/>
      <c r="AX372" s="219"/>
      <c r="AY372" s="219"/>
      <c r="AZ372" s="219"/>
      <c r="BA372" s="219"/>
      <c r="BB372" s="219"/>
      <c r="BC372" s="219"/>
      <c r="BD372" s="219"/>
      <c r="BE372" s="219"/>
      <c r="BF372" s="219"/>
      <c r="BG372" s="219"/>
      <c r="BH372" s="219"/>
      <c r="BI372" s="219"/>
      <c r="BJ372" s="219"/>
      <c r="BK372" s="219"/>
      <c r="BL372" s="219"/>
      <c r="BM372" s="219"/>
      <c r="BN372" s="219"/>
      <c r="BO372" s="219"/>
      <c r="BP372" s="219"/>
      <c r="BQ372" s="219"/>
      <c r="BR372" s="219"/>
      <c r="BS372" s="219"/>
      <c r="BT372" s="219"/>
      <c r="BU372" s="219"/>
      <c r="BV372" s="219"/>
      <c r="BW372" s="219"/>
      <c r="BX372" s="219"/>
      <c r="BY372" s="219"/>
      <c r="BZ372" s="219"/>
      <c r="CA372" s="219"/>
      <c r="CB372" s="219"/>
      <c r="CC372" s="219"/>
      <c r="CD372" s="219"/>
      <c r="CE372" s="219"/>
      <c r="CF372" s="219"/>
      <c r="CG372" s="219"/>
      <c r="CH372" s="219"/>
      <c r="CI372" s="219"/>
      <c r="CJ372" s="219"/>
      <c r="CK372" s="219"/>
      <c r="CL372" s="219"/>
      <c r="CM372" s="219"/>
      <c r="CN372" s="219"/>
      <c r="CO372" s="219"/>
      <c r="CP372" s="219"/>
      <c r="CQ372" s="219"/>
      <c r="CR372" s="219"/>
      <c r="CS372" s="219"/>
      <c r="CT372" s="219"/>
      <c r="CU372" s="219"/>
      <c r="CV372" s="219"/>
      <c r="CW372" s="219"/>
      <c r="CX372" s="219"/>
      <c r="CY372" s="219"/>
      <c r="CZ372" s="219"/>
      <c r="DA372" s="219"/>
      <c r="DB372" s="219"/>
      <c r="DC372" s="219"/>
      <c r="DD372" s="219"/>
      <c r="DE372" s="219"/>
      <c r="DF372" s="219"/>
      <c r="DG372" s="219"/>
      <c r="DH372" s="219"/>
      <c r="DI372" s="219"/>
      <c r="DJ372" s="219"/>
      <c r="DK372" s="219"/>
      <c r="DL372" s="219"/>
      <c r="DM372" s="219"/>
      <c r="DN372" s="219"/>
      <c r="DO372" s="219"/>
      <c r="DP372" s="219"/>
      <c r="DQ372" s="219"/>
      <c r="DR372" s="219"/>
      <c r="DS372" s="219"/>
      <c r="DT372" s="219"/>
      <c r="DU372" s="219"/>
      <c r="DV372" s="219"/>
      <c r="DW372" s="219"/>
      <c r="DX372" s="219"/>
      <c r="DY372" s="219"/>
      <c r="DZ372" s="219"/>
      <c r="EA372" s="219"/>
      <c r="EB372" s="219"/>
      <c r="EC372" s="219"/>
      <c r="ED372" s="219"/>
      <c r="EE372" s="219"/>
      <c r="EF372" s="219"/>
      <c r="EG372" s="219"/>
      <c r="EH372" s="219"/>
      <c r="EI372" s="219"/>
      <c r="EJ372" s="219"/>
      <c r="EK372" s="219"/>
      <c r="EL372" s="219"/>
      <c r="EM372" s="219"/>
      <c r="EN372" s="219"/>
      <c r="EO372" s="219"/>
      <c r="EP372" s="219"/>
      <c r="EQ372" s="219"/>
      <c r="ER372" s="219"/>
      <c r="ES372" s="219"/>
      <c r="ET372" s="219"/>
      <c r="EU372" s="219"/>
      <c r="EV372" s="219"/>
      <c r="EW372" s="219"/>
      <c r="EX372" s="219"/>
      <c r="EY372" s="219"/>
      <c r="EZ372" s="219"/>
      <c r="FA372" s="219"/>
      <c r="FB372" s="219"/>
      <c r="FC372" s="219"/>
      <c r="FD372" s="219"/>
      <c r="FE372" s="219"/>
      <c r="FF372" s="219"/>
      <c r="FG372" s="219"/>
      <c r="FH372" s="219"/>
      <c r="FI372" s="219"/>
      <c r="FJ372" s="219"/>
      <c r="FK372" s="219"/>
      <c r="FL372" s="219"/>
      <c r="FM372" s="219"/>
      <c r="FN372" s="219"/>
      <c r="FO372" s="219"/>
      <c r="FP372" s="219"/>
      <c r="FQ372" s="219"/>
      <c r="FR372" s="219"/>
      <c r="FS372" s="219"/>
      <c r="FT372" s="219"/>
      <c r="FU372" s="219"/>
      <c r="FV372" s="219"/>
      <c r="FW372" s="219"/>
      <c r="FX372" s="219"/>
      <c r="FY372" s="219"/>
      <c r="FZ372" s="219"/>
      <c r="GA372" s="219"/>
      <c r="GB372" s="219"/>
      <c r="GC372" s="219"/>
      <c r="GD372" s="219"/>
      <c r="GE372" s="219"/>
      <c r="GF372" s="219"/>
      <c r="GG372" s="219"/>
      <c r="GH372" s="219"/>
      <c r="GI372" s="219"/>
      <c r="GJ372" s="219"/>
      <c r="GK372" s="219"/>
      <c r="GL372" s="219"/>
      <c r="GM372" s="219"/>
      <c r="GN372" s="219"/>
      <c r="GO372" s="219"/>
      <c r="GP372" s="219"/>
      <c r="GQ372" s="219"/>
      <c r="GR372" s="219"/>
      <c r="GS372" s="219"/>
      <c r="GT372" s="219"/>
      <c r="GU372" s="219"/>
      <c r="GV372" s="219"/>
      <c r="GW372" s="219"/>
      <c r="GX372" s="219"/>
      <c r="GY372" s="219"/>
      <c r="GZ372" s="219"/>
      <c r="HA372" s="219"/>
      <c r="HB372" s="219"/>
      <c r="HC372" s="219"/>
      <c r="HD372" s="219"/>
      <c r="HE372" s="219"/>
      <c r="HF372" s="219"/>
      <c r="HG372" s="219"/>
      <c r="HH372" s="219"/>
      <c r="HI372" s="219"/>
      <c r="HJ372" s="219"/>
      <c r="HK372" s="219"/>
      <c r="HL372" s="219"/>
      <c r="HM372" s="219"/>
      <c r="HN372" s="219"/>
      <c r="HO372" s="219"/>
      <c r="HP372" s="219"/>
      <c r="HQ372" s="219"/>
      <c r="HR372" s="219"/>
      <c r="HS372" s="219"/>
      <c r="HT372" s="219"/>
      <c r="HU372" s="219"/>
      <c r="HV372" s="219"/>
      <c r="HW372" s="219"/>
      <c r="HX372" s="219"/>
      <c r="HY372" s="219"/>
      <c r="HZ372" s="219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  <c r="IR372" s="4"/>
      <c r="IS372" s="4"/>
      <c r="IT372" s="4"/>
      <c r="IU372" s="4"/>
      <c r="IV372" s="4"/>
      <c r="IW372" s="4"/>
      <c r="IX372" s="4"/>
      <c r="IY372" s="4"/>
      <c r="IZ372" s="4"/>
      <c r="JA372" s="4"/>
      <c r="JB372" s="4"/>
      <c r="JC372" s="4"/>
      <c r="JD372" s="4"/>
      <c r="JE372" s="4"/>
    </row>
    <row r="373" spans="1:265" s="78" customFormat="1">
      <c r="A373" s="76"/>
      <c r="B373" s="76"/>
      <c r="C373" s="76"/>
      <c r="D373" s="76"/>
      <c r="E373" s="76"/>
      <c r="F373" s="76"/>
      <c r="H373" s="79"/>
      <c r="I373" s="66"/>
      <c r="J373" s="80"/>
      <c r="K373" s="82"/>
      <c r="L373" s="82"/>
      <c r="M373" s="66"/>
      <c r="N373" s="82"/>
      <c r="O373" s="82"/>
      <c r="P373" s="104"/>
      <c r="Q373" s="104"/>
      <c r="R373" s="104"/>
      <c r="S373" s="82"/>
      <c r="T373" s="82"/>
      <c r="U373" s="82"/>
      <c r="V373" s="66"/>
      <c r="W373" s="82"/>
      <c r="X373" s="82"/>
      <c r="Y373" s="183"/>
      <c r="Z373" s="82"/>
      <c r="AA373" s="181"/>
      <c r="AB373" s="82"/>
      <c r="AC373" s="82"/>
      <c r="AD373" s="82"/>
      <c r="AE373" s="82"/>
      <c r="AF373" s="82"/>
      <c r="AG373" s="83"/>
      <c r="AH373" s="83"/>
      <c r="AI373" s="219"/>
      <c r="AJ373" s="219"/>
      <c r="AK373" s="219"/>
      <c r="AL373" s="66"/>
      <c r="AM373" s="219"/>
      <c r="AN373" s="219"/>
      <c r="AO373" s="219"/>
      <c r="AP373" s="219"/>
      <c r="AQ373" s="219"/>
      <c r="AR373" s="219"/>
      <c r="AS373" s="219"/>
      <c r="AT373" s="219"/>
      <c r="AU373" s="219"/>
      <c r="AV373" s="219"/>
      <c r="AW373" s="219"/>
      <c r="AX373" s="219"/>
      <c r="AY373" s="219"/>
      <c r="AZ373" s="219"/>
      <c r="BA373" s="219"/>
      <c r="BB373" s="219"/>
      <c r="BC373" s="219"/>
      <c r="BD373" s="219"/>
      <c r="BE373" s="219"/>
      <c r="BF373" s="219"/>
      <c r="BG373" s="219"/>
      <c r="BH373" s="219"/>
      <c r="BI373" s="219"/>
      <c r="BJ373" s="219"/>
      <c r="BK373" s="219"/>
      <c r="BL373" s="219"/>
      <c r="BM373" s="219"/>
      <c r="BN373" s="219"/>
      <c r="BO373" s="219"/>
      <c r="BP373" s="219"/>
      <c r="BQ373" s="219"/>
      <c r="BR373" s="219"/>
      <c r="BS373" s="219"/>
      <c r="BT373" s="219"/>
      <c r="BU373" s="219"/>
      <c r="BV373" s="219"/>
      <c r="BW373" s="219"/>
      <c r="BX373" s="219"/>
      <c r="BY373" s="219"/>
      <c r="BZ373" s="219"/>
      <c r="CA373" s="219"/>
      <c r="CB373" s="219"/>
      <c r="CC373" s="219"/>
      <c r="CD373" s="219"/>
      <c r="CE373" s="219"/>
      <c r="CF373" s="219"/>
      <c r="CG373" s="219"/>
      <c r="CH373" s="219"/>
      <c r="CI373" s="219"/>
      <c r="CJ373" s="219"/>
      <c r="CK373" s="219"/>
      <c r="CL373" s="219"/>
      <c r="CM373" s="219"/>
      <c r="CN373" s="219"/>
      <c r="CO373" s="219"/>
      <c r="CP373" s="219"/>
      <c r="CQ373" s="219"/>
      <c r="CR373" s="219"/>
      <c r="CS373" s="219"/>
      <c r="CT373" s="219"/>
      <c r="CU373" s="219"/>
      <c r="CV373" s="219"/>
      <c r="CW373" s="219"/>
      <c r="CX373" s="219"/>
      <c r="CY373" s="219"/>
      <c r="CZ373" s="219"/>
      <c r="DA373" s="219"/>
      <c r="DB373" s="219"/>
      <c r="DC373" s="219"/>
      <c r="DD373" s="219"/>
      <c r="DE373" s="219"/>
      <c r="DF373" s="219"/>
      <c r="DG373" s="219"/>
      <c r="DH373" s="219"/>
      <c r="DI373" s="219"/>
      <c r="DJ373" s="219"/>
      <c r="DK373" s="219"/>
      <c r="DL373" s="219"/>
      <c r="DM373" s="219"/>
      <c r="DN373" s="219"/>
      <c r="DO373" s="219"/>
      <c r="DP373" s="219"/>
      <c r="DQ373" s="219"/>
      <c r="DR373" s="219"/>
      <c r="DS373" s="219"/>
      <c r="DT373" s="219"/>
      <c r="DU373" s="219"/>
      <c r="DV373" s="219"/>
      <c r="DW373" s="219"/>
      <c r="DX373" s="219"/>
      <c r="DY373" s="219"/>
      <c r="DZ373" s="219"/>
      <c r="EA373" s="219"/>
      <c r="EB373" s="219"/>
      <c r="EC373" s="219"/>
      <c r="ED373" s="219"/>
      <c r="EE373" s="219"/>
      <c r="EF373" s="219"/>
      <c r="EG373" s="219"/>
      <c r="EH373" s="219"/>
      <c r="EI373" s="219"/>
      <c r="EJ373" s="219"/>
      <c r="EK373" s="219"/>
      <c r="EL373" s="219"/>
      <c r="EM373" s="219"/>
      <c r="EN373" s="219"/>
      <c r="EO373" s="219"/>
      <c r="EP373" s="219"/>
      <c r="EQ373" s="219"/>
      <c r="ER373" s="219"/>
      <c r="ES373" s="219"/>
      <c r="ET373" s="219"/>
      <c r="EU373" s="219"/>
      <c r="EV373" s="219"/>
      <c r="EW373" s="219"/>
      <c r="EX373" s="219"/>
      <c r="EY373" s="219"/>
      <c r="EZ373" s="219"/>
      <c r="FA373" s="219"/>
      <c r="FB373" s="219"/>
      <c r="FC373" s="219"/>
      <c r="FD373" s="219"/>
      <c r="FE373" s="219"/>
      <c r="FF373" s="219"/>
      <c r="FG373" s="219"/>
      <c r="FH373" s="219"/>
      <c r="FI373" s="219"/>
      <c r="FJ373" s="219"/>
      <c r="FK373" s="219"/>
      <c r="FL373" s="219"/>
      <c r="FM373" s="219"/>
      <c r="FN373" s="219"/>
      <c r="FO373" s="219"/>
      <c r="FP373" s="219"/>
      <c r="FQ373" s="219"/>
      <c r="FR373" s="219"/>
      <c r="FS373" s="219"/>
      <c r="FT373" s="219"/>
      <c r="FU373" s="219"/>
      <c r="FV373" s="219"/>
      <c r="FW373" s="219"/>
      <c r="FX373" s="219"/>
      <c r="FY373" s="219"/>
      <c r="FZ373" s="219"/>
      <c r="GA373" s="219"/>
      <c r="GB373" s="219"/>
      <c r="GC373" s="219"/>
      <c r="GD373" s="219"/>
      <c r="GE373" s="219"/>
      <c r="GF373" s="219"/>
      <c r="GG373" s="219"/>
      <c r="GH373" s="219"/>
      <c r="GI373" s="219"/>
      <c r="GJ373" s="219"/>
      <c r="GK373" s="219"/>
      <c r="GL373" s="219"/>
      <c r="GM373" s="219"/>
      <c r="GN373" s="219"/>
      <c r="GO373" s="219"/>
      <c r="GP373" s="219"/>
      <c r="GQ373" s="219"/>
      <c r="GR373" s="219"/>
      <c r="GS373" s="219"/>
      <c r="GT373" s="219"/>
      <c r="GU373" s="219"/>
      <c r="GV373" s="219"/>
      <c r="GW373" s="219"/>
      <c r="GX373" s="219"/>
      <c r="GY373" s="219"/>
      <c r="GZ373" s="219"/>
      <c r="HA373" s="219"/>
      <c r="HB373" s="219"/>
      <c r="HC373" s="219"/>
      <c r="HD373" s="219"/>
      <c r="HE373" s="219"/>
      <c r="HF373" s="219"/>
      <c r="HG373" s="219"/>
      <c r="HH373" s="219"/>
      <c r="HI373" s="219"/>
      <c r="HJ373" s="219"/>
      <c r="HK373" s="219"/>
      <c r="HL373" s="219"/>
      <c r="HM373" s="219"/>
      <c r="HN373" s="219"/>
      <c r="HO373" s="219"/>
      <c r="HP373" s="219"/>
      <c r="HQ373" s="219"/>
      <c r="HR373" s="219"/>
      <c r="HS373" s="219"/>
      <c r="HT373" s="219"/>
      <c r="HU373" s="219"/>
      <c r="HV373" s="219"/>
      <c r="HW373" s="219"/>
      <c r="HX373" s="219"/>
      <c r="HY373" s="219"/>
      <c r="HZ373" s="219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  <c r="IR373" s="4"/>
      <c r="IS373" s="4"/>
      <c r="IT373" s="4"/>
      <c r="IU373" s="4"/>
      <c r="IV373" s="4"/>
      <c r="IW373" s="4"/>
      <c r="IX373" s="4"/>
      <c r="IY373" s="4"/>
      <c r="IZ373" s="4"/>
      <c r="JA373" s="4"/>
      <c r="JB373" s="4"/>
      <c r="JC373" s="4"/>
      <c r="JD373" s="4"/>
      <c r="JE373" s="4"/>
    </row>
    <row r="374" spans="1:265" s="78" customFormat="1">
      <c r="A374" s="76"/>
      <c r="B374" s="76"/>
      <c r="C374" s="76"/>
      <c r="D374" s="76"/>
      <c r="E374" s="76"/>
      <c r="F374" s="76"/>
      <c r="H374" s="79"/>
      <c r="I374" s="66"/>
      <c r="J374" s="80"/>
      <c r="K374" s="82"/>
      <c r="L374" s="82"/>
      <c r="M374" s="66"/>
      <c r="N374" s="82"/>
      <c r="O374" s="82"/>
      <c r="P374" s="104"/>
      <c r="Q374" s="104"/>
      <c r="R374" s="104"/>
      <c r="S374" s="82"/>
      <c r="T374" s="82"/>
      <c r="U374" s="82"/>
      <c r="V374" s="66"/>
      <c r="W374" s="82"/>
      <c r="X374" s="82"/>
      <c r="Y374" s="183"/>
      <c r="Z374" s="82"/>
      <c r="AA374" s="181"/>
      <c r="AB374" s="82"/>
      <c r="AC374" s="82"/>
      <c r="AD374" s="82"/>
      <c r="AE374" s="82"/>
      <c r="AF374" s="82"/>
      <c r="AG374" s="83"/>
      <c r="AH374" s="83"/>
      <c r="AI374" s="219"/>
      <c r="AJ374" s="219"/>
      <c r="AK374" s="219"/>
      <c r="AL374" s="66"/>
      <c r="AM374" s="219"/>
      <c r="AN374" s="219"/>
      <c r="AO374" s="219"/>
      <c r="AP374" s="219"/>
      <c r="AQ374" s="219"/>
      <c r="AR374" s="219"/>
      <c r="AS374" s="219"/>
      <c r="AT374" s="219"/>
      <c r="AU374" s="219"/>
      <c r="AV374" s="219"/>
      <c r="AW374" s="219"/>
      <c r="AX374" s="219"/>
      <c r="AY374" s="219"/>
      <c r="AZ374" s="219"/>
      <c r="BA374" s="219"/>
      <c r="BB374" s="219"/>
      <c r="BC374" s="219"/>
      <c r="BD374" s="219"/>
      <c r="BE374" s="219"/>
      <c r="BF374" s="219"/>
      <c r="BG374" s="219"/>
      <c r="BH374" s="219"/>
      <c r="BI374" s="219"/>
      <c r="BJ374" s="219"/>
      <c r="BK374" s="219"/>
      <c r="BL374" s="219"/>
      <c r="BM374" s="219"/>
      <c r="BN374" s="219"/>
      <c r="BO374" s="219"/>
      <c r="BP374" s="219"/>
      <c r="BQ374" s="219"/>
      <c r="BR374" s="219"/>
      <c r="BS374" s="219"/>
      <c r="BT374" s="219"/>
      <c r="BU374" s="219"/>
      <c r="BV374" s="219"/>
      <c r="BW374" s="219"/>
      <c r="BX374" s="219"/>
      <c r="BY374" s="219"/>
      <c r="BZ374" s="219"/>
      <c r="CA374" s="219"/>
      <c r="CB374" s="219"/>
      <c r="CC374" s="219"/>
      <c r="CD374" s="219"/>
      <c r="CE374" s="219"/>
      <c r="CF374" s="219"/>
      <c r="CG374" s="219"/>
      <c r="CH374" s="219"/>
      <c r="CI374" s="219"/>
      <c r="CJ374" s="219"/>
      <c r="CK374" s="219"/>
      <c r="CL374" s="219"/>
      <c r="CM374" s="219"/>
      <c r="CN374" s="219"/>
      <c r="CO374" s="219"/>
      <c r="CP374" s="219"/>
      <c r="CQ374" s="219"/>
      <c r="CR374" s="219"/>
      <c r="CS374" s="219"/>
      <c r="CT374" s="219"/>
      <c r="CU374" s="219"/>
      <c r="CV374" s="219"/>
      <c r="CW374" s="219"/>
      <c r="CX374" s="219"/>
      <c r="CY374" s="219"/>
      <c r="CZ374" s="219"/>
      <c r="DA374" s="219"/>
      <c r="DB374" s="219"/>
      <c r="DC374" s="219"/>
      <c r="DD374" s="219"/>
      <c r="DE374" s="219"/>
      <c r="DF374" s="219"/>
      <c r="DG374" s="219"/>
      <c r="DH374" s="219"/>
      <c r="DI374" s="219"/>
      <c r="DJ374" s="219"/>
      <c r="DK374" s="219"/>
      <c r="DL374" s="219"/>
      <c r="DM374" s="219"/>
      <c r="DN374" s="219"/>
      <c r="DO374" s="219"/>
      <c r="DP374" s="219"/>
      <c r="DQ374" s="219"/>
      <c r="DR374" s="219"/>
      <c r="DS374" s="219"/>
      <c r="DT374" s="219"/>
      <c r="DU374" s="219"/>
      <c r="DV374" s="219"/>
      <c r="DW374" s="219"/>
      <c r="DX374" s="219"/>
      <c r="DY374" s="219"/>
      <c r="DZ374" s="219"/>
      <c r="EA374" s="219"/>
      <c r="EB374" s="219"/>
      <c r="EC374" s="219"/>
      <c r="ED374" s="219"/>
      <c r="EE374" s="219"/>
      <c r="EF374" s="219"/>
      <c r="EG374" s="219"/>
      <c r="EH374" s="219"/>
      <c r="EI374" s="219"/>
      <c r="EJ374" s="219"/>
      <c r="EK374" s="219"/>
      <c r="EL374" s="219"/>
      <c r="EM374" s="219"/>
      <c r="EN374" s="219"/>
      <c r="EO374" s="219"/>
      <c r="EP374" s="219"/>
      <c r="EQ374" s="219"/>
      <c r="ER374" s="219"/>
      <c r="ES374" s="219"/>
      <c r="ET374" s="219"/>
      <c r="EU374" s="219"/>
      <c r="EV374" s="219"/>
      <c r="EW374" s="219"/>
      <c r="EX374" s="219"/>
      <c r="EY374" s="219"/>
      <c r="EZ374" s="219"/>
      <c r="FA374" s="219"/>
      <c r="FB374" s="219"/>
      <c r="FC374" s="219"/>
      <c r="FD374" s="219"/>
      <c r="FE374" s="219"/>
      <c r="FF374" s="219"/>
      <c r="FG374" s="219"/>
      <c r="FH374" s="219"/>
      <c r="FI374" s="219"/>
      <c r="FJ374" s="219"/>
      <c r="FK374" s="219"/>
      <c r="FL374" s="219"/>
      <c r="FM374" s="219"/>
      <c r="FN374" s="219"/>
      <c r="FO374" s="219"/>
      <c r="FP374" s="219"/>
      <c r="FQ374" s="219"/>
      <c r="FR374" s="219"/>
      <c r="FS374" s="219"/>
      <c r="FT374" s="219"/>
      <c r="FU374" s="219"/>
      <c r="FV374" s="219"/>
      <c r="FW374" s="219"/>
      <c r="FX374" s="219"/>
      <c r="FY374" s="219"/>
      <c r="FZ374" s="219"/>
      <c r="GA374" s="219"/>
      <c r="GB374" s="219"/>
      <c r="GC374" s="219"/>
      <c r="GD374" s="219"/>
      <c r="GE374" s="219"/>
      <c r="GF374" s="219"/>
      <c r="GG374" s="219"/>
      <c r="GH374" s="219"/>
      <c r="GI374" s="219"/>
      <c r="GJ374" s="219"/>
      <c r="GK374" s="219"/>
      <c r="GL374" s="219"/>
      <c r="GM374" s="219"/>
      <c r="GN374" s="219"/>
      <c r="GO374" s="219"/>
      <c r="GP374" s="219"/>
      <c r="GQ374" s="219"/>
      <c r="GR374" s="219"/>
      <c r="GS374" s="219"/>
      <c r="GT374" s="219"/>
      <c r="GU374" s="219"/>
      <c r="GV374" s="219"/>
      <c r="GW374" s="219"/>
      <c r="GX374" s="219"/>
      <c r="GY374" s="219"/>
      <c r="GZ374" s="219"/>
      <c r="HA374" s="219"/>
      <c r="HB374" s="219"/>
      <c r="HC374" s="219"/>
      <c r="HD374" s="219"/>
      <c r="HE374" s="219"/>
      <c r="HF374" s="219"/>
      <c r="HG374" s="219"/>
      <c r="HH374" s="219"/>
      <c r="HI374" s="219"/>
      <c r="HJ374" s="219"/>
      <c r="HK374" s="219"/>
      <c r="HL374" s="219"/>
      <c r="HM374" s="219"/>
      <c r="HN374" s="219"/>
      <c r="HO374" s="219"/>
      <c r="HP374" s="219"/>
      <c r="HQ374" s="219"/>
      <c r="HR374" s="219"/>
      <c r="HS374" s="219"/>
      <c r="HT374" s="219"/>
      <c r="HU374" s="219"/>
      <c r="HV374" s="219"/>
      <c r="HW374" s="219"/>
      <c r="HX374" s="219"/>
      <c r="HY374" s="219"/>
      <c r="HZ374" s="219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  <c r="IR374" s="4"/>
      <c r="IS374" s="4"/>
      <c r="IT374" s="4"/>
      <c r="IU374" s="4"/>
      <c r="IV374" s="4"/>
      <c r="IW374" s="4"/>
      <c r="IX374" s="4"/>
      <c r="IY374" s="4"/>
      <c r="IZ374" s="4"/>
      <c r="JA374" s="4"/>
      <c r="JB374" s="4"/>
      <c r="JC374" s="4"/>
      <c r="JD374" s="4"/>
      <c r="JE374" s="4"/>
    </row>
    <row r="375" spans="1:265" s="78" customFormat="1">
      <c r="A375" s="76"/>
      <c r="B375" s="76"/>
      <c r="C375" s="76"/>
      <c r="D375" s="76"/>
      <c r="E375" s="76"/>
      <c r="F375" s="76"/>
      <c r="H375" s="79"/>
      <c r="I375" s="66"/>
      <c r="J375" s="80"/>
      <c r="K375" s="82"/>
      <c r="L375" s="82"/>
      <c r="M375" s="66"/>
      <c r="N375" s="82"/>
      <c r="O375" s="82"/>
      <c r="P375" s="104"/>
      <c r="Q375" s="104"/>
      <c r="R375" s="104"/>
      <c r="S375" s="82"/>
      <c r="T375" s="82"/>
      <c r="U375" s="82"/>
      <c r="V375" s="66"/>
      <c r="W375" s="82"/>
      <c r="X375" s="82"/>
      <c r="Y375" s="183"/>
      <c r="Z375" s="82"/>
      <c r="AA375" s="181"/>
      <c r="AB375" s="82"/>
      <c r="AC375" s="82"/>
      <c r="AD375" s="82"/>
      <c r="AE375" s="82"/>
      <c r="AF375" s="82"/>
      <c r="AG375" s="83"/>
      <c r="AH375" s="83"/>
      <c r="AI375" s="219"/>
      <c r="AJ375" s="219"/>
      <c r="AK375" s="219"/>
      <c r="AL375" s="66"/>
      <c r="AM375" s="219"/>
      <c r="AN375" s="219"/>
      <c r="AO375" s="219"/>
      <c r="AP375" s="219"/>
      <c r="AQ375" s="219"/>
      <c r="AR375" s="219"/>
      <c r="AS375" s="219"/>
      <c r="AT375" s="219"/>
      <c r="AU375" s="219"/>
      <c r="AV375" s="219"/>
      <c r="AW375" s="219"/>
      <c r="AX375" s="219"/>
      <c r="AY375" s="219"/>
      <c r="AZ375" s="219"/>
      <c r="BA375" s="219"/>
      <c r="BB375" s="219"/>
      <c r="BC375" s="219"/>
      <c r="BD375" s="219"/>
      <c r="BE375" s="219"/>
      <c r="BF375" s="219"/>
      <c r="BG375" s="219"/>
      <c r="BH375" s="219"/>
      <c r="BI375" s="219"/>
      <c r="BJ375" s="219"/>
      <c r="BK375" s="219"/>
      <c r="BL375" s="219"/>
      <c r="BM375" s="219"/>
      <c r="BN375" s="219"/>
      <c r="BO375" s="219"/>
      <c r="BP375" s="219"/>
      <c r="BQ375" s="219"/>
      <c r="BR375" s="219"/>
      <c r="BS375" s="219"/>
      <c r="BT375" s="219"/>
      <c r="BU375" s="219"/>
      <c r="BV375" s="219"/>
      <c r="BW375" s="219"/>
      <c r="BX375" s="219"/>
      <c r="BY375" s="219"/>
      <c r="BZ375" s="219"/>
      <c r="CA375" s="219"/>
      <c r="CB375" s="219"/>
      <c r="CC375" s="219"/>
      <c r="CD375" s="219"/>
      <c r="CE375" s="219"/>
      <c r="CF375" s="219"/>
      <c r="CG375" s="219"/>
      <c r="CH375" s="219"/>
      <c r="CI375" s="219"/>
      <c r="CJ375" s="219"/>
      <c r="CK375" s="219"/>
      <c r="CL375" s="219"/>
      <c r="CM375" s="219"/>
      <c r="CN375" s="219"/>
      <c r="CO375" s="219"/>
      <c r="CP375" s="219"/>
      <c r="CQ375" s="219"/>
      <c r="CR375" s="219"/>
      <c r="CS375" s="219"/>
      <c r="CT375" s="219"/>
      <c r="CU375" s="219"/>
      <c r="CV375" s="219"/>
      <c r="CW375" s="219"/>
      <c r="CX375" s="219"/>
      <c r="CY375" s="219"/>
      <c r="CZ375" s="219"/>
      <c r="DA375" s="219"/>
      <c r="DB375" s="219"/>
      <c r="DC375" s="219"/>
      <c r="DD375" s="219"/>
      <c r="DE375" s="219"/>
      <c r="DF375" s="219"/>
      <c r="DG375" s="219"/>
      <c r="DH375" s="219"/>
      <c r="DI375" s="219"/>
      <c r="DJ375" s="219"/>
      <c r="DK375" s="219"/>
      <c r="DL375" s="219"/>
      <c r="DM375" s="219"/>
      <c r="DN375" s="219"/>
      <c r="DO375" s="219"/>
      <c r="DP375" s="219"/>
      <c r="DQ375" s="219"/>
      <c r="DR375" s="219"/>
      <c r="DS375" s="219"/>
      <c r="DT375" s="219"/>
      <c r="DU375" s="219"/>
      <c r="DV375" s="219"/>
      <c r="DW375" s="219"/>
      <c r="DX375" s="219"/>
      <c r="DY375" s="219"/>
      <c r="DZ375" s="219"/>
      <c r="EA375" s="219"/>
      <c r="EB375" s="219"/>
      <c r="EC375" s="219"/>
      <c r="ED375" s="219"/>
      <c r="EE375" s="219"/>
      <c r="EF375" s="219"/>
      <c r="EG375" s="219"/>
      <c r="EH375" s="219"/>
      <c r="EI375" s="219"/>
      <c r="EJ375" s="219"/>
      <c r="EK375" s="219"/>
      <c r="EL375" s="219"/>
      <c r="EM375" s="219"/>
      <c r="EN375" s="219"/>
      <c r="EO375" s="219"/>
      <c r="EP375" s="219"/>
      <c r="EQ375" s="219"/>
      <c r="ER375" s="219"/>
      <c r="ES375" s="219"/>
      <c r="ET375" s="219"/>
      <c r="EU375" s="219"/>
      <c r="EV375" s="219"/>
      <c r="EW375" s="219"/>
      <c r="EX375" s="219"/>
      <c r="EY375" s="219"/>
      <c r="EZ375" s="219"/>
      <c r="FA375" s="219"/>
      <c r="FB375" s="219"/>
      <c r="FC375" s="219"/>
      <c r="FD375" s="219"/>
      <c r="FE375" s="219"/>
      <c r="FF375" s="219"/>
      <c r="FG375" s="219"/>
      <c r="FH375" s="219"/>
      <c r="FI375" s="219"/>
      <c r="FJ375" s="219"/>
      <c r="FK375" s="219"/>
      <c r="FL375" s="219"/>
      <c r="FM375" s="219"/>
      <c r="FN375" s="219"/>
      <c r="FO375" s="219"/>
      <c r="FP375" s="219"/>
      <c r="FQ375" s="219"/>
      <c r="FR375" s="219"/>
      <c r="FS375" s="219"/>
      <c r="FT375" s="219"/>
      <c r="FU375" s="219"/>
      <c r="FV375" s="219"/>
      <c r="FW375" s="219"/>
      <c r="FX375" s="219"/>
      <c r="FY375" s="219"/>
      <c r="FZ375" s="219"/>
      <c r="GA375" s="219"/>
      <c r="GB375" s="219"/>
      <c r="GC375" s="219"/>
      <c r="GD375" s="219"/>
      <c r="GE375" s="219"/>
      <c r="GF375" s="219"/>
      <c r="GG375" s="219"/>
      <c r="GH375" s="219"/>
      <c r="GI375" s="219"/>
      <c r="GJ375" s="219"/>
      <c r="GK375" s="219"/>
      <c r="GL375" s="219"/>
      <c r="GM375" s="219"/>
      <c r="GN375" s="219"/>
      <c r="GO375" s="219"/>
      <c r="GP375" s="219"/>
      <c r="GQ375" s="219"/>
      <c r="GR375" s="219"/>
      <c r="GS375" s="219"/>
      <c r="GT375" s="219"/>
      <c r="GU375" s="219"/>
      <c r="GV375" s="219"/>
      <c r="GW375" s="219"/>
      <c r="GX375" s="219"/>
      <c r="GY375" s="219"/>
      <c r="GZ375" s="219"/>
      <c r="HA375" s="219"/>
      <c r="HB375" s="219"/>
      <c r="HC375" s="219"/>
      <c r="HD375" s="219"/>
      <c r="HE375" s="219"/>
      <c r="HF375" s="219"/>
      <c r="HG375" s="219"/>
      <c r="HH375" s="219"/>
      <c r="HI375" s="219"/>
      <c r="HJ375" s="219"/>
      <c r="HK375" s="219"/>
      <c r="HL375" s="219"/>
      <c r="HM375" s="219"/>
      <c r="HN375" s="219"/>
      <c r="HO375" s="219"/>
      <c r="HP375" s="219"/>
      <c r="HQ375" s="219"/>
      <c r="HR375" s="219"/>
      <c r="HS375" s="219"/>
      <c r="HT375" s="219"/>
      <c r="HU375" s="219"/>
      <c r="HV375" s="219"/>
      <c r="HW375" s="219"/>
      <c r="HX375" s="219"/>
      <c r="HY375" s="219"/>
      <c r="HZ375" s="219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  <c r="IR375" s="4"/>
      <c r="IS375" s="4"/>
      <c r="IT375" s="4"/>
      <c r="IU375" s="4"/>
      <c r="IV375" s="4"/>
      <c r="IW375" s="4"/>
      <c r="IX375" s="4"/>
      <c r="IY375" s="4"/>
      <c r="IZ375" s="4"/>
      <c r="JA375" s="4"/>
      <c r="JB375" s="4"/>
      <c r="JC375" s="4"/>
      <c r="JD375" s="4"/>
      <c r="JE375" s="4"/>
    </row>
    <row r="376" spans="1:265" s="78" customFormat="1">
      <c r="A376" s="76"/>
      <c r="B376" s="76"/>
      <c r="C376" s="76"/>
      <c r="D376" s="76"/>
      <c r="E376" s="76"/>
      <c r="F376" s="76"/>
      <c r="H376" s="79"/>
      <c r="I376" s="66"/>
      <c r="J376" s="80"/>
      <c r="K376" s="82"/>
      <c r="L376" s="82"/>
      <c r="M376" s="66"/>
      <c r="N376" s="82"/>
      <c r="O376" s="82"/>
      <c r="P376" s="104"/>
      <c r="Q376" s="104"/>
      <c r="R376" s="104"/>
      <c r="S376" s="82"/>
      <c r="T376" s="82"/>
      <c r="U376" s="82"/>
      <c r="V376" s="66"/>
      <c r="W376" s="82"/>
      <c r="X376" s="82"/>
      <c r="Y376" s="183"/>
      <c r="Z376" s="82"/>
      <c r="AA376" s="181"/>
      <c r="AB376" s="82"/>
      <c r="AC376" s="82"/>
      <c r="AD376" s="82"/>
      <c r="AE376" s="82"/>
      <c r="AF376" s="82"/>
      <c r="AG376" s="83"/>
      <c r="AH376" s="83"/>
      <c r="AI376" s="219"/>
      <c r="AJ376" s="219"/>
      <c r="AK376" s="219"/>
      <c r="AL376" s="66"/>
      <c r="AM376" s="219"/>
      <c r="AN376" s="219"/>
      <c r="AO376" s="219"/>
      <c r="AP376" s="219"/>
      <c r="AQ376" s="219"/>
      <c r="AR376" s="219"/>
      <c r="AS376" s="219"/>
      <c r="AT376" s="219"/>
      <c r="AU376" s="219"/>
      <c r="AV376" s="219"/>
      <c r="AW376" s="219"/>
      <c r="AX376" s="219"/>
      <c r="AY376" s="219"/>
      <c r="AZ376" s="219"/>
      <c r="BA376" s="219"/>
      <c r="BB376" s="219"/>
      <c r="BC376" s="219"/>
      <c r="BD376" s="219"/>
      <c r="BE376" s="219"/>
      <c r="BF376" s="219"/>
      <c r="BG376" s="219"/>
      <c r="BH376" s="219"/>
      <c r="BI376" s="219"/>
      <c r="BJ376" s="219"/>
      <c r="BK376" s="219"/>
      <c r="BL376" s="219"/>
      <c r="BM376" s="219"/>
      <c r="BN376" s="219"/>
      <c r="BO376" s="219"/>
      <c r="BP376" s="219"/>
      <c r="BQ376" s="219"/>
      <c r="BR376" s="219"/>
      <c r="BS376" s="219"/>
      <c r="BT376" s="219"/>
      <c r="BU376" s="219"/>
      <c r="BV376" s="219"/>
      <c r="BW376" s="219"/>
      <c r="BX376" s="219"/>
      <c r="BY376" s="219"/>
      <c r="BZ376" s="219"/>
      <c r="CA376" s="219"/>
      <c r="CB376" s="219"/>
      <c r="CC376" s="219"/>
      <c r="CD376" s="219"/>
      <c r="CE376" s="219"/>
      <c r="CF376" s="219"/>
      <c r="CG376" s="219"/>
      <c r="CH376" s="219"/>
      <c r="CI376" s="219"/>
      <c r="CJ376" s="219"/>
      <c r="CK376" s="219"/>
      <c r="CL376" s="219"/>
      <c r="CM376" s="219"/>
      <c r="CN376" s="219"/>
      <c r="CO376" s="219"/>
      <c r="CP376" s="219"/>
      <c r="CQ376" s="219"/>
      <c r="CR376" s="219"/>
      <c r="CS376" s="219"/>
      <c r="CT376" s="219"/>
      <c r="CU376" s="219"/>
      <c r="CV376" s="219"/>
      <c r="CW376" s="219"/>
      <c r="CX376" s="219"/>
      <c r="CY376" s="219"/>
      <c r="CZ376" s="219"/>
      <c r="DA376" s="219"/>
      <c r="DB376" s="219"/>
      <c r="DC376" s="219"/>
      <c r="DD376" s="219"/>
      <c r="DE376" s="219"/>
      <c r="DF376" s="219"/>
      <c r="DG376" s="219"/>
      <c r="DH376" s="219"/>
      <c r="DI376" s="219"/>
      <c r="DJ376" s="219"/>
      <c r="DK376" s="219"/>
      <c r="DL376" s="219"/>
      <c r="DM376" s="219"/>
      <c r="DN376" s="219"/>
      <c r="DO376" s="219"/>
      <c r="DP376" s="219"/>
      <c r="DQ376" s="219"/>
      <c r="DR376" s="219"/>
      <c r="DS376" s="219"/>
      <c r="DT376" s="219"/>
      <c r="DU376" s="219"/>
      <c r="DV376" s="219"/>
      <c r="DW376" s="219"/>
      <c r="DX376" s="219"/>
      <c r="DY376" s="219"/>
      <c r="DZ376" s="219"/>
      <c r="EA376" s="219"/>
      <c r="EB376" s="219"/>
      <c r="EC376" s="219"/>
      <c r="ED376" s="219"/>
      <c r="EE376" s="219"/>
      <c r="EF376" s="219"/>
      <c r="EG376" s="219"/>
      <c r="EH376" s="219"/>
      <c r="EI376" s="219"/>
      <c r="EJ376" s="219"/>
      <c r="EK376" s="219"/>
      <c r="EL376" s="219"/>
      <c r="EM376" s="219"/>
      <c r="EN376" s="219"/>
      <c r="EO376" s="219"/>
      <c r="EP376" s="219"/>
      <c r="EQ376" s="219"/>
      <c r="ER376" s="219"/>
      <c r="ES376" s="219"/>
      <c r="ET376" s="219"/>
      <c r="EU376" s="219"/>
      <c r="EV376" s="219"/>
      <c r="EW376" s="219"/>
      <c r="EX376" s="219"/>
      <c r="EY376" s="219"/>
      <c r="EZ376" s="219"/>
      <c r="FA376" s="219"/>
      <c r="FB376" s="219"/>
      <c r="FC376" s="219"/>
      <c r="FD376" s="219"/>
      <c r="FE376" s="219"/>
      <c r="FF376" s="219"/>
      <c r="FG376" s="219"/>
      <c r="FH376" s="219"/>
      <c r="FI376" s="219"/>
      <c r="FJ376" s="219"/>
      <c r="FK376" s="219"/>
      <c r="FL376" s="219"/>
      <c r="FM376" s="219"/>
      <c r="FN376" s="219"/>
      <c r="FO376" s="219"/>
      <c r="FP376" s="219"/>
      <c r="FQ376" s="219"/>
      <c r="FR376" s="219"/>
      <c r="FS376" s="219"/>
      <c r="FT376" s="219"/>
      <c r="FU376" s="219"/>
      <c r="FV376" s="219"/>
      <c r="FW376" s="219"/>
      <c r="FX376" s="219"/>
      <c r="FY376" s="219"/>
      <c r="FZ376" s="219"/>
      <c r="GA376" s="219"/>
      <c r="GB376" s="219"/>
      <c r="GC376" s="219"/>
      <c r="GD376" s="219"/>
      <c r="GE376" s="219"/>
      <c r="GF376" s="219"/>
      <c r="GG376" s="219"/>
      <c r="GH376" s="219"/>
      <c r="GI376" s="219"/>
      <c r="GJ376" s="219"/>
      <c r="GK376" s="219"/>
      <c r="GL376" s="219"/>
      <c r="GM376" s="219"/>
      <c r="GN376" s="219"/>
      <c r="GO376" s="219"/>
      <c r="GP376" s="219"/>
      <c r="GQ376" s="219"/>
      <c r="GR376" s="219"/>
      <c r="GS376" s="219"/>
      <c r="GT376" s="219"/>
      <c r="GU376" s="219"/>
      <c r="GV376" s="219"/>
      <c r="GW376" s="219"/>
      <c r="GX376" s="219"/>
      <c r="GY376" s="219"/>
      <c r="GZ376" s="219"/>
      <c r="HA376" s="219"/>
      <c r="HB376" s="219"/>
      <c r="HC376" s="219"/>
      <c r="HD376" s="219"/>
      <c r="HE376" s="219"/>
      <c r="HF376" s="219"/>
      <c r="HG376" s="219"/>
      <c r="HH376" s="219"/>
      <c r="HI376" s="219"/>
      <c r="HJ376" s="219"/>
      <c r="HK376" s="219"/>
      <c r="HL376" s="219"/>
      <c r="HM376" s="219"/>
      <c r="HN376" s="219"/>
      <c r="HO376" s="219"/>
      <c r="HP376" s="219"/>
      <c r="HQ376" s="219"/>
      <c r="HR376" s="219"/>
      <c r="HS376" s="219"/>
      <c r="HT376" s="219"/>
      <c r="HU376" s="219"/>
      <c r="HV376" s="219"/>
      <c r="HW376" s="219"/>
      <c r="HX376" s="219"/>
      <c r="HY376" s="219"/>
      <c r="HZ376" s="219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  <c r="IR376" s="4"/>
      <c r="IS376" s="4"/>
      <c r="IT376" s="4"/>
      <c r="IU376" s="4"/>
      <c r="IV376" s="4"/>
      <c r="IW376" s="4"/>
      <c r="IX376" s="4"/>
      <c r="IY376" s="4"/>
      <c r="IZ376" s="4"/>
      <c r="JA376" s="4"/>
      <c r="JB376" s="4"/>
      <c r="JC376" s="4"/>
      <c r="JD376" s="4"/>
      <c r="JE376" s="4"/>
    </row>
    <row r="377" spans="1:265" s="78" customFormat="1">
      <c r="A377" s="76"/>
      <c r="B377" s="76"/>
      <c r="C377" s="76"/>
      <c r="D377" s="76"/>
      <c r="E377" s="76"/>
      <c r="F377" s="76"/>
      <c r="H377" s="79"/>
      <c r="I377" s="66"/>
      <c r="J377" s="80"/>
      <c r="K377" s="82"/>
      <c r="L377" s="82"/>
      <c r="M377" s="66"/>
      <c r="N377" s="82"/>
      <c r="O377" s="82"/>
      <c r="P377" s="104"/>
      <c r="Q377" s="104"/>
      <c r="R377" s="104"/>
      <c r="S377" s="82"/>
      <c r="T377" s="82"/>
      <c r="U377" s="82"/>
      <c r="V377" s="66"/>
      <c r="W377" s="82"/>
      <c r="X377" s="82"/>
      <c r="Y377" s="183"/>
      <c r="Z377" s="82"/>
      <c r="AA377" s="181"/>
      <c r="AB377" s="82"/>
      <c r="AC377" s="82"/>
      <c r="AD377" s="82"/>
      <c r="AE377" s="82"/>
      <c r="AF377" s="82"/>
      <c r="AG377" s="83"/>
      <c r="AH377" s="83"/>
      <c r="AI377" s="219"/>
      <c r="AJ377" s="219"/>
      <c r="AK377" s="219"/>
      <c r="AL377" s="66"/>
      <c r="AM377" s="219"/>
      <c r="AN377" s="219"/>
      <c r="AO377" s="219"/>
      <c r="AP377" s="219"/>
      <c r="AQ377" s="219"/>
      <c r="AR377" s="219"/>
      <c r="AS377" s="219"/>
      <c r="AT377" s="219"/>
      <c r="AU377" s="219"/>
      <c r="AV377" s="219"/>
      <c r="AW377" s="219"/>
      <c r="AX377" s="219"/>
      <c r="AY377" s="219"/>
      <c r="AZ377" s="219"/>
      <c r="BA377" s="219"/>
      <c r="BB377" s="219"/>
      <c r="BC377" s="219"/>
      <c r="BD377" s="219"/>
      <c r="BE377" s="219"/>
      <c r="BF377" s="219"/>
      <c r="BG377" s="219"/>
      <c r="BH377" s="219"/>
      <c r="BI377" s="219"/>
      <c r="BJ377" s="219"/>
      <c r="BK377" s="219"/>
      <c r="BL377" s="219"/>
      <c r="BM377" s="219"/>
      <c r="BN377" s="219"/>
      <c r="BO377" s="219"/>
      <c r="BP377" s="219"/>
      <c r="BQ377" s="219"/>
      <c r="BR377" s="219"/>
      <c r="BS377" s="219"/>
      <c r="BT377" s="219"/>
      <c r="BU377" s="219"/>
      <c r="BV377" s="219"/>
      <c r="BW377" s="219"/>
      <c r="BX377" s="219"/>
      <c r="BY377" s="219"/>
      <c r="BZ377" s="219"/>
      <c r="CA377" s="219"/>
      <c r="CB377" s="219"/>
      <c r="CC377" s="219"/>
      <c r="CD377" s="219"/>
      <c r="CE377" s="219"/>
      <c r="CF377" s="219"/>
      <c r="CG377" s="219"/>
      <c r="CH377" s="219"/>
      <c r="CI377" s="219"/>
      <c r="CJ377" s="219"/>
      <c r="CK377" s="219"/>
      <c r="CL377" s="219"/>
      <c r="CM377" s="219"/>
      <c r="CN377" s="219"/>
      <c r="CO377" s="219"/>
      <c r="CP377" s="219"/>
      <c r="CQ377" s="219"/>
      <c r="CR377" s="219"/>
      <c r="CS377" s="219"/>
      <c r="CT377" s="219"/>
      <c r="CU377" s="219"/>
      <c r="CV377" s="219"/>
      <c r="CW377" s="219"/>
      <c r="CX377" s="219"/>
      <c r="CY377" s="219"/>
      <c r="CZ377" s="219"/>
      <c r="DA377" s="219"/>
      <c r="DB377" s="219"/>
      <c r="DC377" s="219"/>
      <c r="DD377" s="219"/>
      <c r="DE377" s="219"/>
      <c r="DF377" s="219"/>
      <c r="DG377" s="219"/>
      <c r="DH377" s="219"/>
      <c r="DI377" s="219"/>
      <c r="DJ377" s="219"/>
      <c r="DK377" s="219"/>
      <c r="DL377" s="219"/>
      <c r="DM377" s="219"/>
      <c r="DN377" s="219"/>
      <c r="DO377" s="219"/>
      <c r="DP377" s="219"/>
      <c r="DQ377" s="219"/>
      <c r="DR377" s="219"/>
      <c r="DS377" s="219"/>
      <c r="DT377" s="219"/>
      <c r="DU377" s="219"/>
      <c r="DV377" s="219"/>
      <c r="DW377" s="219"/>
      <c r="DX377" s="219"/>
      <c r="DY377" s="219"/>
      <c r="DZ377" s="219"/>
      <c r="EA377" s="219"/>
      <c r="EB377" s="219"/>
      <c r="EC377" s="219"/>
      <c r="ED377" s="219"/>
      <c r="EE377" s="219"/>
      <c r="EF377" s="219"/>
      <c r="EG377" s="219"/>
      <c r="EH377" s="219"/>
      <c r="EI377" s="219"/>
      <c r="EJ377" s="219"/>
      <c r="EK377" s="219"/>
      <c r="EL377" s="219"/>
      <c r="EM377" s="219"/>
      <c r="EN377" s="219"/>
      <c r="EO377" s="219"/>
      <c r="EP377" s="219"/>
      <c r="EQ377" s="219"/>
      <c r="ER377" s="219"/>
      <c r="ES377" s="219"/>
      <c r="ET377" s="219"/>
      <c r="EU377" s="219"/>
      <c r="EV377" s="219"/>
      <c r="EW377" s="219"/>
      <c r="EX377" s="219"/>
      <c r="EY377" s="219"/>
      <c r="EZ377" s="219"/>
      <c r="FA377" s="219"/>
      <c r="FB377" s="219"/>
      <c r="FC377" s="219"/>
      <c r="FD377" s="219"/>
      <c r="FE377" s="219"/>
      <c r="FF377" s="219"/>
      <c r="FG377" s="219"/>
      <c r="FH377" s="219"/>
      <c r="FI377" s="219"/>
      <c r="FJ377" s="219"/>
      <c r="FK377" s="219"/>
      <c r="FL377" s="219"/>
      <c r="FM377" s="219"/>
      <c r="FN377" s="219"/>
      <c r="FO377" s="219"/>
      <c r="FP377" s="219"/>
      <c r="FQ377" s="219"/>
      <c r="FR377" s="219"/>
      <c r="FS377" s="219"/>
      <c r="FT377" s="219"/>
      <c r="FU377" s="219"/>
      <c r="FV377" s="219"/>
      <c r="FW377" s="219"/>
      <c r="FX377" s="219"/>
      <c r="FY377" s="219"/>
      <c r="FZ377" s="219"/>
      <c r="GA377" s="219"/>
      <c r="GB377" s="219"/>
      <c r="GC377" s="219"/>
      <c r="GD377" s="219"/>
      <c r="GE377" s="219"/>
      <c r="GF377" s="219"/>
      <c r="GG377" s="219"/>
      <c r="GH377" s="219"/>
      <c r="GI377" s="219"/>
      <c r="GJ377" s="219"/>
      <c r="GK377" s="219"/>
      <c r="GL377" s="219"/>
      <c r="GM377" s="219"/>
      <c r="GN377" s="219"/>
      <c r="GO377" s="219"/>
      <c r="GP377" s="219"/>
      <c r="GQ377" s="219"/>
      <c r="GR377" s="219"/>
      <c r="GS377" s="219"/>
      <c r="GT377" s="219"/>
      <c r="GU377" s="219"/>
      <c r="GV377" s="219"/>
      <c r="GW377" s="219"/>
      <c r="GX377" s="219"/>
      <c r="GY377" s="219"/>
      <c r="GZ377" s="219"/>
      <c r="HA377" s="219"/>
      <c r="HB377" s="219"/>
      <c r="HC377" s="219"/>
      <c r="HD377" s="219"/>
      <c r="HE377" s="219"/>
      <c r="HF377" s="219"/>
      <c r="HG377" s="219"/>
      <c r="HH377" s="219"/>
      <c r="HI377" s="219"/>
      <c r="HJ377" s="219"/>
      <c r="HK377" s="219"/>
      <c r="HL377" s="219"/>
      <c r="HM377" s="219"/>
      <c r="HN377" s="219"/>
      <c r="HO377" s="219"/>
      <c r="HP377" s="219"/>
      <c r="HQ377" s="219"/>
      <c r="HR377" s="219"/>
      <c r="HS377" s="219"/>
      <c r="HT377" s="219"/>
      <c r="HU377" s="219"/>
      <c r="HV377" s="219"/>
      <c r="HW377" s="219"/>
      <c r="HX377" s="219"/>
      <c r="HY377" s="219"/>
      <c r="HZ377" s="219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  <c r="IR377" s="4"/>
      <c r="IS377" s="4"/>
      <c r="IT377" s="4"/>
      <c r="IU377" s="4"/>
      <c r="IV377" s="4"/>
      <c r="IW377" s="4"/>
      <c r="IX377" s="4"/>
      <c r="IY377" s="4"/>
      <c r="IZ377" s="4"/>
      <c r="JA377" s="4"/>
      <c r="JB377" s="4"/>
      <c r="JC377" s="4"/>
      <c r="JD377" s="4"/>
      <c r="JE377" s="4"/>
    </row>
    <row r="378" spans="1:265" s="78" customFormat="1">
      <c r="A378" s="76"/>
      <c r="B378" s="76"/>
      <c r="C378" s="76"/>
      <c r="D378" s="76"/>
      <c r="E378" s="76"/>
      <c r="F378" s="76"/>
      <c r="H378" s="79"/>
      <c r="I378" s="66"/>
      <c r="J378" s="80"/>
      <c r="K378" s="82"/>
      <c r="L378" s="82"/>
      <c r="M378" s="66"/>
      <c r="N378" s="82"/>
      <c r="O378" s="82"/>
      <c r="P378" s="104"/>
      <c r="Q378" s="104"/>
      <c r="R378" s="104"/>
      <c r="S378" s="82"/>
      <c r="T378" s="82"/>
      <c r="U378" s="82"/>
      <c r="V378" s="66"/>
      <c r="W378" s="82"/>
      <c r="X378" s="82"/>
      <c r="Y378" s="183"/>
      <c r="Z378" s="82"/>
      <c r="AA378" s="181"/>
      <c r="AB378" s="82"/>
      <c r="AC378" s="82"/>
      <c r="AD378" s="82"/>
      <c r="AE378" s="82"/>
      <c r="AF378" s="82"/>
      <c r="AG378" s="83"/>
      <c r="AH378" s="83"/>
      <c r="AI378" s="219"/>
      <c r="AJ378" s="219"/>
      <c r="AK378" s="219"/>
      <c r="AL378" s="66"/>
      <c r="AM378" s="219"/>
      <c r="AN378" s="219"/>
      <c r="AO378" s="219"/>
      <c r="AP378" s="219"/>
      <c r="AQ378" s="219"/>
      <c r="AR378" s="219"/>
      <c r="AS378" s="219"/>
      <c r="AT378" s="219"/>
      <c r="AU378" s="219"/>
      <c r="AV378" s="219"/>
      <c r="AW378" s="219"/>
      <c r="AX378" s="219"/>
      <c r="AY378" s="219"/>
      <c r="AZ378" s="219"/>
      <c r="BA378" s="219"/>
      <c r="BB378" s="219"/>
      <c r="BC378" s="219"/>
      <c r="BD378" s="219"/>
      <c r="BE378" s="219"/>
      <c r="BF378" s="219"/>
      <c r="BG378" s="219"/>
      <c r="BH378" s="219"/>
      <c r="BI378" s="219"/>
      <c r="BJ378" s="219"/>
      <c r="BK378" s="219"/>
      <c r="BL378" s="219"/>
      <c r="BM378" s="219"/>
      <c r="BN378" s="219"/>
      <c r="BO378" s="219"/>
      <c r="BP378" s="219"/>
      <c r="BQ378" s="219"/>
      <c r="BR378" s="219"/>
      <c r="BS378" s="219"/>
      <c r="BT378" s="219"/>
      <c r="BU378" s="219"/>
      <c r="BV378" s="219"/>
      <c r="BW378" s="219"/>
      <c r="BX378" s="219"/>
      <c r="BY378" s="219"/>
      <c r="BZ378" s="219"/>
      <c r="CA378" s="219"/>
      <c r="CB378" s="219"/>
      <c r="CC378" s="219"/>
      <c r="CD378" s="219"/>
      <c r="CE378" s="219"/>
      <c r="CF378" s="219"/>
      <c r="CG378" s="219"/>
      <c r="CH378" s="219"/>
      <c r="CI378" s="219"/>
      <c r="CJ378" s="219"/>
      <c r="CK378" s="219"/>
      <c r="CL378" s="219"/>
      <c r="CM378" s="219"/>
      <c r="CN378" s="219"/>
      <c r="CO378" s="219"/>
      <c r="CP378" s="219"/>
      <c r="CQ378" s="219"/>
      <c r="CR378" s="219"/>
      <c r="CS378" s="219"/>
      <c r="CT378" s="219"/>
      <c r="CU378" s="219"/>
      <c r="CV378" s="219"/>
      <c r="CW378" s="219"/>
      <c r="CX378" s="219"/>
      <c r="CY378" s="219"/>
      <c r="CZ378" s="219"/>
      <c r="DA378" s="219"/>
      <c r="DB378" s="219"/>
      <c r="DC378" s="219"/>
      <c r="DD378" s="219"/>
      <c r="DE378" s="219"/>
      <c r="DF378" s="219"/>
      <c r="DG378" s="219"/>
      <c r="DH378" s="219"/>
      <c r="DI378" s="219"/>
      <c r="DJ378" s="219"/>
      <c r="DK378" s="219"/>
      <c r="DL378" s="219"/>
      <c r="DM378" s="219"/>
      <c r="DN378" s="219"/>
      <c r="DO378" s="219"/>
      <c r="DP378" s="219"/>
      <c r="DQ378" s="219"/>
      <c r="DR378" s="219"/>
      <c r="DS378" s="219"/>
      <c r="DT378" s="219"/>
      <c r="DU378" s="219"/>
      <c r="DV378" s="219"/>
      <c r="DW378" s="219"/>
      <c r="DX378" s="219"/>
      <c r="DY378" s="219"/>
      <c r="DZ378" s="219"/>
      <c r="EA378" s="219"/>
      <c r="EB378" s="219"/>
      <c r="EC378" s="219"/>
      <c r="ED378" s="219"/>
      <c r="EE378" s="219"/>
      <c r="EF378" s="219"/>
      <c r="EG378" s="219"/>
      <c r="EH378" s="219"/>
      <c r="EI378" s="219"/>
      <c r="EJ378" s="219"/>
      <c r="EK378" s="219"/>
      <c r="EL378" s="219"/>
      <c r="EM378" s="219"/>
      <c r="EN378" s="219"/>
      <c r="EO378" s="219"/>
      <c r="EP378" s="219"/>
      <c r="EQ378" s="219"/>
      <c r="ER378" s="219"/>
      <c r="ES378" s="219"/>
      <c r="ET378" s="219"/>
      <c r="EU378" s="219"/>
      <c r="EV378" s="219"/>
      <c r="EW378" s="219"/>
      <c r="EX378" s="219"/>
      <c r="EY378" s="219"/>
      <c r="EZ378" s="219"/>
      <c r="FA378" s="219"/>
      <c r="FB378" s="219"/>
      <c r="FC378" s="219"/>
      <c r="FD378" s="219"/>
      <c r="FE378" s="219"/>
      <c r="FF378" s="219"/>
      <c r="FG378" s="219"/>
      <c r="FH378" s="219"/>
      <c r="FI378" s="219"/>
      <c r="FJ378" s="219"/>
      <c r="FK378" s="219"/>
      <c r="FL378" s="219"/>
      <c r="FM378" s="219"/>
      <c r="FN378" s="219"/>
      <c r="FO378" s="219"/>
      <c r="FP378" s="219"/>
      <c r="FQ378" s="219"/>
      <c r="FR378" s="219"/>
      <c r="FS378" s="219"/>
      <c r="FT378" s="219"/>
      <c r="FU378" s="219"/>
      <c r="FV378" s="219"/>
      <c r="FW378" s="219"/>
      <c r="FX378" s="219"/>
      <c r="FY378" s="219"/>
      <c r="FZ378" s="219"/>
      <c r="GA378" s="219"/>
      <c r="GB378" s="219"/>
      <c r="GC378" s="219"/>
      <c r="GD378" s="219"/>
      <c r="GE378" s="219"/>
      <c r="GF378" s="219"/>
      <c r="GG378" s="219"/>
      <c r="GH378" s="219"/>
      <c r="GI378" s="219"/>
      <c r="GJ378" s="219"/>
      <c r="GK378" s="219"/>
      <c r="GL378" s="219"/>
      <c r="GM378" s="219"/>
      <c r="GN378" s="219"/>
      <c r="GO378" s="219"/>
      <c r="GP378" s="219"/>
      <c r="GQ378" s="219"/>
      <c r="GR378" s="219"/>
      <c r="GS378" s="219"/>
      <c r="GT378" s="219"/>
      <c r="GU378" s="219"/>
      <c r="GV378" s="219"/>
      <c r="GW378" s="219"/>
      <c r="GX378" s="219"/>
      <c r="GY378" s="219"/>
      <c r="GZ378" s="219"/>
      <c r="HA378" s="219"/>
      <c r="HB378" s="219"/>
      <c r="HC378" s="219"/>
      <c r="HD378" s="219"/>
      <c r="HE378" s="219"/>
      <c r="HF378" s="219"/>
      <c r="HG378" s="219"/>
      <c r="HH378" s="219"/>
      <c r="HI378" s="219"/>
      <c r="HJ378" s="219"/>
      <c r="HK378" s="219"/>
      <c r="HL378" s="219"/>
      <c r="HM378" s="219"/>
      <c r="HN378" s="219"/>
      <c r="HO378" s="219"/>
      <c r="HP378" s="219"/>
      <c r="HQ378" s="219"/>
      <c r="HR378" s="219"/>
      <c r="HS378" s="219"/>
      <c r="HT378" s="219"/>
      <c r="HU378" s="219"/>
      <c r="HV378" s="219"/>
      <c r="HW378" s="219"/>
      <c r="HX378" s="219"/>
      <c r="HY378" s="219"/>
      <c r="HZ378" s="219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  <c r="IR378" s="4"/>
      <c r="IS378" s="4"/>
      <c r="IT378" s="4"/>
      <c r="IU378" s="4"/>
      <c r="IV378" s="4"/>
      <c r="IW378" s="4"/>
      <c r="IX378" s="4"/>
      <c r="IY378" s="4"/>
      <c r="IZ378" s="4"/>
      <c r="JA378" s="4"/>
      <c r="JB378" s="4"/>
      <c r="JC378" s="4"/>
      <c r="JD378" s="4"/>
      <c r="JE378" s="4"/>
    </row>
    <row r="379" spans="1:265" s="78" customFormat="1">
      <c r="A379" s="76"/>
      <c r="B379" s="76"/>
      <c r="C379" s="76"/>
      <c r="D379" s="76"/>
      <c r="E379" s="76"/>
      <c r="F379" s="76"/>
      <c r="H379" s="79"/>
      <c r="I379" s="66"/>
      <c r="J379" s="80"/>
      <c r="K379" s="82"/>
      <c r="L379" s="82"/>
      <c r="M379" s="66"/>
      <c r="N379" s="82"/>
      <c r="O379" s="82"/>
      <c r="P379" s="104"/>
      <c r="Q379" s="104"/>
      <c r="R379" s="104"/>
      <c r="S379" s="82"/>
      <c r="T379" s="82"/>
      <c r="U379" s="82"/>
      <c r="V379" s="66"/>
      <c r="W379" s="82"/>
      <c r="X379" s="82"/>
      <c r="Y379" s="183"/>
      <c r="Z379" s="82"/>
      <c r="AA379" s="181"/>
      <c r="AB379" s="82"/>
      <c r="AC379" s="82"/>
      <c r="AD379" s="82"/>
      <c r="AE379" s="82"/>
      <c r="AF379" s="82"/>
      <c r="AG379" s="83"/>
      <c r="AH379" s="83"/>
      <c r="AI379" s="219"/>
      <c r="AJ379" s="219"/>
      <c r="AK379" s="219"/>
      <c r="AL379" s="66"/>
      <c r="AM379" s="219"/>
      <c r="AN379" s="219"/>
      <c r="AO379" s="219"/>
      <c r="AP379" s="219"/>
      <c r="AQ379" s="219"/>
      <c r="AR379" s="219"/>
      <c r="AS379" s="219"/>
      <c r="AT379" s="219"/>
      <c r="AU379" s="219"/>
      <c r="AV379" s="219"/>
      <c r="AW379" s="219"/>
      <c r="AX379" s="219"/>
      <c r="AY379" s="219"/>
      <c r="AZ379" s="219"/>
      <c r="BA379" s="219"/>
      <c r="BB379" s="219"/>
      <c r="BC379" s="219"/>
      <c r="BD379" s="219"/>
      <c r="BE379" s="219"/>
      <c r="BF379" s="219"/>
      <c r="BG379" s="219"/>
      <c r="BH379" s="219"/>
      <c r="BI379" s="219"/>
      <c r="BJ379" s="219"/>
      <c r="BK379" s="219"/>
      <c r="BL379" s="219"/>
      <c r="BM379" s="219"/>
      <c r="BN379" s="219"/>
      <c r="BO379" s="219"/>
      <c r="BP379" s="219"/>
      <c r="BQ379" s="219"/>
      <c r="BR379" s="219"/>
      <c r="BS379" s="219"/>
      <c r="BT379" s="219"/>
      <c r="BU379" s="219"/>
      <c r="BV379" s="219"/>
      <c r="BW379" s="219"/>
      <c r="BX379" s="219"/>
      <c r="BY379" s="219"/>
      <c r="BZ379" s="219"/>
      <c r="CA379" s="219"/>
      <c r="CB379" s="219"/>
      <c r="CC379" s="219"/>
      <c r="CD379" s="219"/>
      <c r="CE379" s="219"/>
      <c r="CF379" s="219"/>
      <c r="CG379" s="219"/>
      <c r="CH379" s="219"/>
      <c r="CI379" s="219"/>
      <c r="CJ379" s="219"/>
      <c r="CK379" s="219"/>
      <c r="CL379" s="219"/>
      <c r="CM379" s="219"/>
      <c r="CN379" s="219"/>
      <c r="CO379" s="219"/>
      <c r="CP379" s="219"/>
      <c r="CQ379" s="219"/>
      <c r="CR379" s="219"/>
      <c r="CS379" s="219"/>
      <c r="CT379" s="219"/>
      <c r="CU379" s="219"/>
      <c r="CV379" s="219"/>
      <c r="CW379" s="219"/>
      <c r="CX379" s="219"/>
      <c r="CY379" s="219"/>
      <c r="CZ379" s="219"/>
      <c r="DA379" s="219"/>
      <c r="DB379" s="219"/>
      <c r="DC379" s="219"/>
      <c r="DD379" s="219"/>
      <c r="DE379" s="219"/>
      <c r="DF379" s="219"/>
      <c r="DG379" s="219"/>
      <c r="DH379" s="219"/>
      <c r="DI379" s="219"/>
      <c r="DJ379" s="219"/>
      <c r="DK379" s="219"/>
      <c r="DL379" s="219"/>
      <c r="DM379" s="219"/>
      <c r="DN379" s="219"/>
      <c r="DO379" s="219"/>
      <c r="DP379" s="219"/>
      <c r="DQ379" s="219"/>
      <c r="DR379" s="219"/>
      <c r="DS379" s="219"/>
      <c r="DT379" s="219"/>
      <c r="DU379" s="219"/>
      <c r="DV379" s="219"/>
      <c r="DW379" s="219"/>
      <c r="DX379" s="219"/>
      <c r="DY379" s="219"/>
      <c r="DZ379" s="219"/>
      <c r="EA379" s="219"/>
      <c r="EB379" s="219"/>
      <c r="EC379" s="219"/>
      <c r="ED379" s="219"/>
      <c r="EE379" s="219"/>
      <c r="EF379" s="219"/>
      <c r="EG379" s="219"/>
      <c r="EH379" s="219"/>
      <c r="EI379" s="219"/>
      <c r="EJ379" s="219"/>
      <c r="EK379" s="219"/>
      <c r="EL379" s="219"/>
      <c r="EM379" s="219"/>
      <c r="EN379" s="219"/>
      <c r="EO379" s="219"/>
      <c r="EP379" s="219"/>
      <c r="EQ379" s="219"/>
      <c r="ER379" s="219"/>
      <c r="ES379" s="219"/>
      <c r="ET379" s="219"/>
      <c r="EU379" s="219"/>
      <c r="EV379" s="219"/>
      <c r="EW379" s="219"/>
      <c r="EX379" s="219"/>
      <c r="EY379" s="219"/>
      <c r="EZ379" s="219"/>
      <c r="FA379" s="219"/>
      <c r="FB379" s="219"/>
      <c r="FC379" s="219"/>
      <c r="FD379" s="219"/>
      <c r="FE379" s="219"/>
      <c r="FF379" s="219"/>
      <c r="FG379" s="219"/>
      <c r="FH379" s="219"/>
      <c r="FI379" s="219"/>
      <c r="FJ379" s="219"/>
      <c r="FK379" s="219"/>
      <c r="FL379" s="219"/>
      <c r="FM379" s="219"/>
      <c r="FN379" s="219"/>
      <c r="FO379" s="219"/>
      <c r="FP379" s="219"/>
      <c r="FQ379" s="219"/>
      <c r="FR379" s="219"/>
      <c r="FS379" s="219"/>
      <c r="FT379" s="219"/>
      <c r="FU379" s="219"/>
      <c r="FV379" s="219"/>
      <c r="FW379" s="219"/>
      <c r="FX379" s="219"/>
      <c r="FY379" s="219"/>
      <c r="FZ379" s="219"/>
      <c r="GA379" s="219"/>
      <c r="GB379" s="219"/>
      <c r="GC379" s="219"/>
      <c r="GD379" s="219"/>
      <c r="GE379" s="219"/>
      <c r="GF379" s="219"/>
      <c r="GG379" s="219"/>
      <c r="GH379" s="219"/>
      <c r="GI379" s="219"/>
      <c r="GJ379" s="219"/>
      <c r="GK379" s="219"/>
      <c r="GL379" s="219"/>
      <c r="GM379" s="219"/>
      <c r="GN379" s="219"/>
      <c r="GO379" s="219"/>
      <c r="GP379" s="219"/>
      <c r="GQ379" s="219"/>
      <c r="GR379" s="219"/>
      <c r="GS379" s="219"/>
      <c r="GT379" s="219"/>
      <c r="GU379" s="219"/>
      <c r="GV379" s="219"/>
      <c r="GW379" s="219"/>
      <c r="GX379" s="219"/>
      <c r="GY379" s="219"/>
      <c r="GZ379" s="219"/>
      <c r="HA379" s="219"/>
      <c r="HB379" s="219"/>
      <c r="HC379" s="219"/>
      <c r="HD379" s="219"/>
      <c r="HE379" s="219"/>
      <c r="HF379" s="219"/>
      <c r="HG379" s="219"/>
      <c r="HH379" s="219"/>
      <c r="HI379" s="219"/>
      <c r="HJ379" s="219"/>
      <c r="HK379" s="219"/>
      <c r="HL379" s="219"/>
      <c r="HM379" s="219"/>
      <c r="HN379" s="219"/>
      <c r="HO379" s="219"/>
      <c r="HP379" s="219"/>
      <c r="HQ379" s="219"/>
      <c r="HR379" s="219"/>
      <c r="HS379" s="219"/>
      <c r="HT379" s="219"/>
      <c r="HU379" s="219"/>
      <c r="HV379" s="219"/>
      <c r="HW379" s="219"/>
      <c r="HX379" s="219"/>
      <c r="HY379" s="219"/>
      <c r="HZ379" s="219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  <c r="IR379" s="4"/>
      <c r="IS379" s="4"/>
      <c r="IT379" s="4"/>
      <c r="IU379" s="4"/>
      <c r="IV379" s="4"/>
      <c r="IW379" s="4"/>
      <c r="IX379" s="4"/>
      <c r="IY379" s="4"/>
      <c r="IZ379" s="4"/>
      <c r="JA379" s="4"/>
      <c r="JB379" s="4"/>
      <c r="JC379" s="4"/>
      <c r="JD379" s="4"/>
      <c r="JE379" s="4"/>
    </row>
    <row r="380" spans="1:265" s="78" customFormat="1">
      <c r="A380" s="76"/>
      <c r="B380" s="76"/>
      <c r="C380" s="76"/>
      <c r="D380" s="76"/>
      <c r="E380" s="76"/>
      <c r="F380" s="76"/>
      <c r="H380" s="79"/>
      <c r="I380" s="66"/>
      <c r="J380" s="80"/>
      <c r="K380" s="82"/>
      <c r="L380" s="82"/>
      <c r="M380" s="66"/>
      <c r="N380" s="82"/>
      <c r="O380" s="82"/>
      <c r="P380" s="104"/>
      <c r="Q380" s="104"/>
      <c r="R380" s="104"/>
      <c r="S380" s="82"/>
      <c r="T380" s="82"/>
      <c r="U380" s="82"/>
      <c r="V380" s="66"/>
      <c r="W380" s="82"/>
      <c r="X380" s="82"/>
      <c r="Y380" s="183"/>
      <c r="Z380" s="82"/>
      <c r="AA380" s="181"/>
      <c r="AB380" s="82"/>
      <c r="AC380" s="82"/>
      <c r="AD380" s="82"/>
      <c r="AE380" s="82"/>
      <c r="AF380" s="82"/>
      <c r="AG380" s="83"/>
      <c r="AH380" s="83"/>
      <c r="AI380" s="219"/>
      <c r="AJ380" s="219"/>
      <c r="AK380" s="219"/>
      <c r="AL380" s="66"/>
      <c r="AM380" s="219"/>
      <c r="AN380" s="219"/>
      <c r="AO380" s="219"/>
      <c r="AP380" s="219"/>
      <c r="AQ380" s="219"/>
      <c r="AR380" s="219"/>
      <c r="AS380" s="219"/>
      <c r="AT380" s="219"/>
      <c r="AU380" s="219"/>
      <c r="AV380" s="219"/>
      <c r="AW380" s="219"/>
      <c r="AX380" s="219"/>
      <c r="AY380" s="219"/>
      <c r="AZ380" s="219"/>
      <c r="BA380" s="219"/>
      <c r="BB380" s="219"/>
      <c r="BC380" s="219"/>
      <c r="BD380" s="219"/>
      <c r="BE380" s="219"/>
      <c r="BF380" s="219"/>
      <c r="BG380" s="219"/>
      <c r="BH380" s="219"/>
      <c r="BI380" s="219"/>
      <c r="BJ380" s="219"/>
      <c r="BK380" s="219"/>
      <c r="BL380" s="219"/>
      <c r="BM380" s="219"/>
      <c r="BN380" s="219"/>
      <c r="BO380" s="219"/>
      <c r="BP380" s="219"/>
      <c r="BQ380" s="219"/>
      <c r="BR380" s="219"/>
      <c r="BS380" s="219"/>
      <c r="BT380" s="219"/>
      <c r="BU380" s="219"/>
      <c r="BV380" s="219"/>
      <c r="BW380" s="219"/>
      <c r="BX380" s="219"/>
      <c r="BY380" s="219"/>
      <c r="BZ380" s="219"/>
      <c r="CA380" s="219"/>
      <c r="CB380" s="219"/>
      <c r="CC380" s="219"/>
      <c r="CD380" s="219"/>
      <c r="CE380" s="219"/>
      <c r="CF380" s="219"/>
      <c r="CG380" s="219"/>
      <c r="CH380" s="219"/>
      <c r="CI380" s="219"/>
      <c r="CJ380" s="219"/>
      <c r="CK380" s="219"/>
      <c r="CL380" s="219"/>
      <c r="CM380" s="219"/>
      <c r="CN380" s="219"/>
      <c r="CO380" s="219"/>
      <c r="CP380" s="219"/>
      <c r="CQ380" s="219"/>
      <c r="CR380" s="219"/>
      <c r="CS380" s="219"/>
      <c r="CT380" s="219"/>
      <c r="CU380" s="219"/>
      <c r="CV380" s="219"/>
      <c r="CW380" s="219"/>
      <c r="CX380" s="219"/>
      <c r="CY380" s="219"/>
      <c r="CZ380" s="219"/>
      <c r="DA380" s="219"/>
      <c r="DB380" s="219"/>
      <c r="DC380" s="219"/>
      <c r="DD380" s="219"/>
      <c r="DE380" s="219"/>
      <c r="DF380" s="219"/>
      <c r="DG380" s="219"/>
      <c r="DH380" s="219"/>
      <c r="DI380" s="219"/>
      <c r="DJ380" s="219"/>
      <c r="DK380" s="219"/>
      <c r="DL380" s="219"/>
      <c r="DM380" s="219"/>
      <c r="DN380" s="219"/>
      <c r="DO380" s="219"/>
      <c r="DP380" s="219"/>
      <c r="DQ380" s="219"/>
      <c r="DR380" s="219"/>
      <c r="DS380" s="219"/>
      <c r="DT380" s="219"/>
      <c r="DU380" s="219"/>
      <c r="DV380" s="219"/>
      <c r="DW380" s="219"/>
      <c r="DX380" s="219"/>
      <c r="DY380" s="219"/>
      <c r="DZ380" s="219"/>
      <c r="EA380" s="219"/>
      <c r="EB380" s="219"/>
      <c r="EC380" s="219"/>
      <c r="ED380" s="219"/>
      <c r="EE380" s="219"/>
      <c r="EF380" s="219"/>
      <c r="EG380" s="219"/>
      <c r="EH380" s="219"/>
      <c r="EI380" s="219"/>
      <c r="EJ380" s="219"/>
      <c r="EK380" s="219"/>
      <c r="EL380" s="219"/>
      <c r="EM380" s="219"/>
      <c r="EN380" s="219"/>
      <c r="EO380" s="219"/>
      <c r="EP380" s="219"/>
      <c r="EQ380" s="219"/>
      <c r="ER380" s="219"/>
      <c r="ES380" s="219"/>
      <c r="ET380" s="219"/>
      <c r="EU380" s="219"/>
      <c r="EV380" s="219"/>
      <c r="EW380" s="219"/>
      <c r="EX380" s="219"/>
      <c r="EY380" s="219"/>
      <c r="EZ380" s="219"/>
      <c r="FA380" s="219"/>
      <c r="FB380" s="219"/>
      <c r="FC380" s="219"/>
      <c r="FD380" s="219"/>
      <c r="FE380" s="219"/>
      <c r="FF380" s="219"/>
      <c r="FG380" s="219"/>
      <c r="FH380" s="219"/>
      <c r="FI380" s="219"/>
      <c r="FJ380" s="219"/>
      <c r="FK380" s="219"/>
      <c r="FL380" s="219"/>
      <c r="FM380" s="219"/>
      <c r="FN380" s="219"/>
      <c r="FO380" s="219"/>
      <c r="FP380" s="219"/>
      <c r="FQ380" s="219"/>
      <c r="FR380" s="219"/>
      <c r="FS380" s="219"/>
      <c r="FT380" s="219"/>
      <c r="FU380" s="219"/>
      <c r="FV380" s="219"/>
      <c r="FW380" s="219"/>
      <c r="FX380" s="219"/>
      <c r="FY380" s="219"/>
      <c r="FZ380" s="219"/>
      <c r="GA380" s="219"/>
      <c r="GB380" s="219"/>
      <c r="GC380" s="219"/>
      <c r="GD380" s="219"/>
      <c r="GE380" s="219"/>
      <c r="GF380" s="219"/>
      <c r="GG380" s="219"/>
      <c r="GH380" s="219"/>
      <c r="GI380" s="219"/>
      <c r="GJ380" s="219"/>
      <c r="GK380" s="219"/>
      <c r="GL380" s="219"/>
      <c r="GM380" s="219"/>
      <c r="GN380" s="219"/>
      <c r="GO380" s="219"/>
      <c r="GP380" s="219"/>
      <c r="GQ380" s="219"/>
      <c r="GR380" s="219"/>
      <c r="GS380" s="219"/>
      <c r="GT380" s="219"/>
      <c r="GU380" s="219"/>
      <c r="GV380" s="219"/>
      <c r="GW380" s="219"/>
      <c r="GX380" s="219"/>
      <c r="GY380" s="219"/>
      <c r="GZ380" s="219"/>
      <c r="HA380" s="219"/>
      <c r="HB380" s="219"/>
      <c r="HC380" s="219"/>
      <c r="HD380" s="219"/>
      <c r="HE380" s="219"/>
      <c r="HF380" s="219"/>
      <c r="HG380" s="219"/>
      <c r="HH380" s="219"/>
      <c r="HI380" s="219"/>
      <c r="HJ380" s="219"/>
      <c r="HK380" s="219"/>
      <c r="HL380" s="219"/>
      <c r="HM380" s="219"/>
      <c r="HN380" s="219"/>
      <c r="HO380" s="219"/>
      <c r="HP380" s="219"/>
      <c r="HQ380" s="219"/>
      <c r="HR380" s="219"/>
      <c r="HS380" s="219"/>
      <c r="HT380" s="219"/>
      <c r="HU380" s="219"/>
      <c r="HV380" s="219"/>
      <c r="HW380" s="219"/>
      <c r="HX380" s="219"/>
      <c r="HY380" s="219"/>
      <c r="HZ380" s="219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  <c r="IR380" s="4"/>
      <c r="IS380" s="4"/>
      <c r="IT380" s="4"/>
      <c r="IU380" s="4"/>
      <c r="IV380" s="4"/>
      <c r="IW380" s="4"/>
      <c r="IX380" s="4"/>
      <c r="IY380" s="4"/>
      <c r="IZ380" s="4"/>
      <c r="JA380" s="4"/>
      <c r="JB380" s="4"/>
      <c r="JC380" s="4"/>
      <c r="JD380" s="4"/>
      <c r="JE380" s="4"/>
    </row>
    <row r="381" spans="1:265" s="78" customFormat="1">
      <c r="A381" s="76"/>
      <c r="B381" s="76"/>
      <c r="C381" s="76"/>
      <c r="D381" s="76"/>
      <c r="E381" s="76"/>
      <c r="F381" s="76"/>
      <c r="H381" s="79"/>
      <c r="I381" s="66"/>
      <c r="J381" s="80"/>
      <c r="K381" s="82"/>
      <c r="L381" s="82"/>
      <c r="M381" s="66"/>
      <c r="N381" s="82"/>
      <c r="O381" s="82"/>
      <c r="P381" s="104"/>
      <c r="Q381" s="104"/>
      <c r="R381" s="104"/>
      <c r="S381" s="82"/>
      <c r="T381" s="82"/>
      <c r="U381" s="82"/>
      <c r="V381" s="66"/>
      <c r="W381" s="82"/>
      <c r="X381" s="82"/>
      <c r="Y381" s="183"/>
      <c r="Z381" s="82"/>
      <c r="AA381" s="181"/>
      <c r="AB381" s="82"/>
      <c r="AC381" s="82"/>
      <c r="AD381" s="82"/>
      <c r="AE381" s="82"/>
      <c r="AF381" s="82"/>
      <c r="AG381" s="83"/>
      <c r="AH381" s="83"/>
      <c r="AI381" s="219"/>
      <c r="AJ381" s="219"/>
      <c r="AK381" s="219"/>
      <c r="AL381" s="66"/>
      <c r="AM381" s="219"/>
      <c r="AN381" s="219"/>
      <c r="AO381" s="219"/>
      <c r="AP381" s="219"/>
      <c r="AQ381" s="219"/>
      <c r="AR381" s="219"/>
      <c r="AS381" s="219"/>
      <c r="AT381" s="219"/>
      <c r="AU381" s="219"/>
      <c r="AV381" s="219"/>
      <c r="AW381" s="219"/>
      <c r="AX381" s="219"/>
      <c r="AY381" s="219"/>
      <c r="AZ381" s="219"/>
      <c r="BA381" s="219"/>
      <c r="BB381" s="219"/>
      <c r="BC381" s="219"/>
      <c r="BD381" s="219"/>
      <c r="BE381" s="219"/>
      <c r="BF381" s="219"/>
      <c r="BG381" s="219"/>
      <c r="BH381" s="219"/>
      <c r="BI381" s="219"/>
      <c r="BJ381" s="219"/>
      <c r="BK381" s="219"/>
      <c r="BL381" s="219"/>
      <c r="BM381" s="219"/>
      <c r="BN381" s="219"/>
      <c r="BO381" s="219"/>
      <c r="BP381" s="219"/>
      <c r="BQ381" s="219"/>
      <c r="BR381" s="219"/>
      <c r="BS381" s="219"/>
      <c r="BT381" s="219"/>
      <c r="BU381" s="219"/>
      <c r="BV381" s="219"/>
      <c r="BW381" s="219"/>
      <c r="BX381" s="219"/>
      <c r="BY381" s="219"/>
      <c r="BZ381" s="219"/>
      <c r="CA381" s="219"/>
      <c r="CB381" s="219"/>
      <c r="CC381" s="219"/>
      <c r="CD381" s="219"/>
      <c r="CE381" s="219"/>
      <c r="CF381" s="219"/>
      <c r="CG381" s="219"/>
      <c r="CH381" s="219"/>
      <c r="CI381" s="219"/>
      <c r="CJ381" s="219"/>
      <c r="CK381" s="219"/>
      <c r="CL381" s="219"/>
      <c r="CM381" s="219"/>
      <c r="CN381" s="219"/>
      <c r="CO381" s="219"/>
      <c r="CP381" s="219"/>
      <c r="CQ381" s="219"/>
      <c r="CR381" s="219"/>
      <c r="CS381" s="219"/>
      <c r="CT381" s="219"/>
      <c r="CU381" s="219"/>
      <c r="CV381" s="219"/>
      <c r="CW381" s="219"/>
      <c r="CX381" s="219"/>
      <c r="CY381" s="219"/>
      <c r="CZ381" s="219"/>
      <c r="DA381" s="219"/>
      <c r="DB381" s="219"/>
      <c r="DC381" s="219"/>
      <c r="DD381" s="219"/>
      <c r="DE381" s="219"/>
      <c r="DF381" s="219"/>
      <c r="DG381" s="219"/>
      <c r="DH381" s="219"/>
      <c r="DI381" s="219"/>
      <c r="DJ381" s="219"/>
      <c r="DK381" s="219"/>
      <c r="DL381" s="219"/>
      <c r="DM381" s="219"/>
      <c r="DN381" s="219"/>
      <c r="DO381" s="219"/>
      <c r="DP381" s="219"/>
      <c r="DQ381" s="219"/>
      <c r="DR381" s="219"/>
      <c r="DS381" s="219"/>
      <c r="DT381" s="219"/>
      <c r="DU381" s="219"/>
      <c r="DV381" s="219"/>
      <c r="DW381" s="219"/>
      <c r="DX381" s="219"/>
      <c r="DY381" s="219"/>
      <c r="DZ381" s="219"/>
      <c r="EA381" s="219"/>
      <c r="EB381" s="219"/>
      <c r="EC381" s="219"/>
      <c r="ED381" s="219"/>
      <c r="EE381" s="219"/>
      <c r="EF381" s="219"/>
      <c r="EG381" s="219"/>
      <c r="EH381" s="219"/>
      <c r="EI381" s="219"/>
      <c r="EJ381" s="219"/>
      <c r="EK381" s="219"/>
      <c r="EL381" s="219"/>
      <c r="EM381" s="219"/>
      <c r="EN381" s="219"/>
      <c r="EO381" s="219"/>
      <c r="EP381" s="219"/>
      <c r="EQ381" s="219"/>
      <c r="ER381" s="219"/>
      <c r="ES381" s="219"/>
      <c r="ET381" s="219"/>
      <c r="EU381" s="219"/>
      <c r="EV381" s="219"/>
      <c r="EW381" s="219"/>
      <c r="EX381" s="219"/>
      <c r="EY381" s="219"/>
      <c r="EZ381" s="219"/>
      <c r="FA381" s="219"/>
      <c r="FB381" s="219"/>
      <c r="FC381" s="219"/>
      <c r="FD381" s="219"/>
      <c r="FE381" s="219"/>
      <c r="FF381" s="219"/>
      <c r="FG381" s="219"/>
      <c r="FH381" s="219"/>
      <c r="FI381" s="219"/>
      <c r="FJ381" s="219"/>
      <c r="FK381" s="219"/>
      <c r="FL381" s="219"/>
      <c r="FM381" s="219"/>
      <c r="FN381" s="219"/>
      <c r="FO381" s="219"/>
      <c r="FP381" s="219"/>
      <c r="FQ381" s="219"/>
      <c r="FR381" s="219"/>
      <c r="FS381" s="219"/>
      <c r="FT381" s="219"/>
      <c r="FU381" s="219"/>
      <c r="FV381" s="219"/>
      <c r="FW381" s="219"/>
      <c r="FX381" s="219"/>
      <c r="FY381" s="219"/>
      <c r="FZ381" s="219"/>
      <c r="GA381" s="219"/>
      <c r="GB381" s="219"/>
      <c r="GC381" s="219"/>
      <c r="GD381" s="219"/>
      <c r="GE381" s="219"/>
      <c r="GF381" s="219"/>
      <c r="GG381" s="219"/>
      <c r="GH381" s="219"/>
      <c r="GI381" s="219"/>
      <c r="GJ381" s="219"/>
      <c r="GK381" s="219"/>
      <c r="GL381" s="219"/>
      <c r="GM381" s="219"/>
      <c r="GN381" s="219"/>
      <c r="GO381" s="219"/>
      <c r="GP381" s="219"/>
      <c r="GQ381" s="219"/>
      <c r="GR381" s="219"/>
      <c r="GS381" s="219"/>
      <c r="GT381" s="219"/>
      <c r="GU381" s="219"/>
      <c r="GV381" s="219"/>
      <c r="GW381" s="219"/>
      <c r="GX381" s="219"/>
      <c r="GY381" s="219"/>
      <c r="GZ381" s="219"/>
      <c r="HA381" s="219"/>
      <c r="HB381" s="219"/>
      <c r="HC381" s="219"/>
      <c r="HD381" s="219"/>
      <c r="HE381" s="219"/>
      <c r="HF381" s="219"/>
      <c r="HG381" s="219"/>
      <c r="HH381" s="219"/>
      <c r="HI381" s="219"/>
      <c r="HJ381" s="219"/>
      <c r="HK381" s="219"/>
      <c r="HL381" s="219"/>
      <c r="HM381" s="219"/>
      <c r="HN381" s="219"/>
      <c r="HO381" s="219"/>
      <c r="HP381" s="219"/>
      <c r="HQ381" s="219"/>
      <c r="HR381" s="219"/>
      <c r="HS381" s="219"/>
      <c r="HT381" s="219"/>
      <c r="HU381" s="219"/>
      <c r="HV381" s="219"/>
      <c r="HW381" s="219"/>
      <c r="HX381" s="219"/>
      <c r="HY381" s="219"/>
      <c r="HZ381" s="219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  <c r="IR381" s="4"/>
      <c r="IS381" s="4"/>
      <c r="IT381" s="4"/>
      <c r="IU381" s="4"/>
      <c r="IV381" s="4"/>
      <c r="IW381" s="4"/>
      <c r="IX381" s="4"/>
      <c r="IY381" s="4"/>
      <c r="IZ381" s="4"/>
      <c r="JA381" s="4"/>
      <c r="JB381" s="4"/>
      <c r="JC381" s="4"/>
      <c r="JD381" s="4"/>
      <c r="JE381" s="4"/>
    </row>
    <row r="382" spans="1:265" s="78" customFormat="1">
      <c r="A382" s="76"/>
      <c r="B382" s="76"/>
      <c r="C382" s="76"/>
      <c r="D382" s="76"/>
      <c r="E382" s="76"/>
      <c r="F382" s="76"/>
      <c r="H382" s="79"/>
      <c r="I382" s="66"/>
      <c r="J382" s="80"/>
      <c r="K382" s="82"/>
      <c r="L382" s="82"/>
      <c r="M382" s="66"/>
      <c r="N382" s="82"/>
      <c r="O382" s="82"/>
      <c r="P382" s="104"/>
      <c r="Q382" s="104"/>
      <c r="R382" s="104"/>
      <c r="S382" s="82"/>
      <c r="T382" s="82"/>
      <c r="U382" s="82"/>
      <c r="V382" s="66"/>
      <c r="W382" s="82"/>
      <c r="X382" s="82"/>
      <c r="Y382" s="183"/>
      <c r="Z382" s="82"/>
      <c r="AA382" s="181"/>
      <c r="AB382" s="82"/>
      <c r="AC382" s="82"/>
      <c r="AD382" s="82"/>
      <c r="AE382" s="82"/>
      <c r="AF382" s="82"/>
      <c r="AG382" s="83"/>
      <c r="AH382" s="83"/>
      <c r="AI382" s="219"/>
      <c r="AJ382" s="219"/>
      <c r="AK382" s="219"/>
      <c r="AL382" s="66"/>
      <c r="AM382" s="219"/>
      <c r="AN382" s="219"/>
      <c r="AO382" s="219"/>
      <c r="AP382" s="219"/>
      <c r="AQ382" s="219"/>
      <c r="AR382" s="219"/>
      <c r="AS382" s="219"/>
      <c r="AT382" s="219"/>
      <c r="AU382" s="219"/>
      <c r="AV382" s="219"/>
      <c r="AW382" s="219"/>
      <c r="AX382" s="219"/>
      <c r="AY382" s="219"/>
      <c r="AZ382" s="219"/>
      <c r="BA382" s="219"/>
      <c r="BB382" s="219"/>
      <c r="BC382" s="219"/>
      <c r="BD382" s="219"/>
      <c r="BE382" s="219"/>
      <c r="BF382" s="219"/>
      <c r="BG382" s="219"/>
      <c r="BH382" s="219"/>
      <c r="BI382" s="219"/>
      <c r="BJ382" s="219"/>
      <c r="BK382" s="219"/>
      <c r="BL382" s="219"/>
      <c r="BM382" s="219"/>
      <c r="BN382" s="219"/>
      <c r="BO382" s="219"/>
      <c r="BP382" s="219"/>
      <c r="BQ382" s="219"/>
      <c r="BR382" s="219"/>
      <c r="BS382" s="219"/>
      <c r="BT382" s="219"/>
      <c r="BU382" s="219"/>
      <c r="BV382" s="219"/>
      <c r="BW382" s="219"/>
      <c r="BX382" s="219"/>
      <c r="BY382" s="219"/>
      <c r="BZ382" s="219"/>
      <c r="CA382" s="219"/>
      <c r="CB382" s="219"/>
      <c r="CC382" s="219"/>
      <c r="CD382" s="219"/>
      <c r="CE382" s="219"/>
      <c r="CF382" s="219"/>
      <c r="CG382" s="219"/>
      <c r="CH382" s="219"/>
      <c r="CI382" s="219"/>
      <c r="CJ382" s="219"/>
      <c r="CK382" s="219"/>
      <c r="CL382" s="219"/>
      <c r="CM382" s="219"/>
      <c r="CN382" s="219"/>
      <c r="CO382" s="219"/>
      <c r="CP382" s="219"/>
      <c r="CQ382" s="219"/>
      <c r="CR382" s="219"/>
      <c r="CS382" s="219"/>
      <c r="CT382" s="219"/>
      <c r="CU382" s="219"/>
      <c r="CV382" s="219"/>
      <c r="CW382" s="219"/>
      <c r="CX382" s="219"/>
      <c r="CY382" s="219"/>
      <c r="CZ382" s="219"/>
      <c r="DA382" s="219"/>
      <c r="DB382" s="219"/>
      <c r="DC382" s="219"/>
      <c r="DD382" s="219"/>
      <c r="DE382" s="219"/>
      <c r="DF382" s="219"/>
      <c r="DG382" s="219"/>
      <c r="DH382" s="219"/>
      <c r="DI382" s="219"/>
      <c r="DJ382" s="219"/>
      <c r="DK382" s="219"/>
      <c r="DL382" s="219"/>
      <c r="DM382" s="219"/>
      <c r="DN382" s="219"/>
      <c r="DO382" s="219"/>
      <c r="DP382" s="219"/>
      <c r="DQ382" s="219"/>
      <c r="DR382" s="219"/>
      <c r="DS382" s="219"/>
      <c r="DT382" s="219"/>
      <c r="DU382" s="219"/>
      <c r="DV382" s="219"/>
      <c r="DW382" s="219"/>
      <c r="DX382" s="219"/>
      <c r="DY382" s="219"/>
      <c r="DZ382" s="219"/>
      <c r="EA382" s="219"/>
      <c r="EB382" s="219"/>
      <c r="EC382" s="219"/>
      <c r="ED382" s="219"/>
      <c r="EE382" s="219"/>
      <c r="EF382" s="219"/>
      <c r="EG382" s="219"/>
      <c r="EH382" s="219"/>
      <c r="EI382" s="219"/>
      <c r="EJ382" s="219"/>
      <c r="EK382" s="219"/>
      <c r="EL382" s="219"/>
      <c r="EM382" s="219"/>
      <c r="EN382" s="219"/>
      <c r="EO382" s="219"/>
      <c r="EP382" s="219"/>
      <c r="EQ382" s="219"/>
      <c r="ER382" s="219"/>
      <c r="ES382" s="219"/>
      <c r="ET382" s="219"/>
      <c r="EU382" s="219"/>
      <c r="EV382" s="219"/>
      <c r="EW382" s="219"/>
      <c r="EX382" s="219"/>
      <c r="EY382" s="219"/>
      <c r="EZ382" s="219"/>
      <c r="FA382" s="219"/>
      <c r="FB382" s="219"/>
      <c r="FC382" s="219"/>
      <c r="FD382" s="219"/>
      <c r="FE382" s="219"/>
      <c r="FF382" s="219"/>
      <c r="FG382" s="219"/>
      <c r="FH382" s="219"/>
      <c r="FI382" s="219"/>
      <c r="FJ382" s="219"/>
      <c r="FK382" s="219"/>
      <c r="FL382" s="219"/>
      <c r="FM382" s="219"/>
      <c r="FN382" s="219"/>
      <c r="FO382" s="219"/>
      <c r="FP382" s="219"/>
      <c r="FQ382" s="219"/>
      <c r="FR382" s="219"/>
      <c r="FS382" s="219"/>
      <c r="FT382" s="219"/>
      <c r="FU382" s="219"/>
      <c r="FV382" s="219"/>
      <c r="FW382" s="219"/>
      <c r="FX382" s="219"/>
      <c r="FY382" s="219"/>
      <c r="FZ382" s="219"/>
      <c r="GA382" s="219"/>
      <c r="GB382" s="219"/>
      <c r="GC382" s="219"/>
      <c r="GD382" s="219"/>
      <c r="GE382" s="219"/>
      <c r="GF382" s="219"/>
      <c r="GG382" s="219"/>
      <c r="GH382" s="219"/>
      <c r="GI382" s="219"/>
      <c r="GJ382" s="219"/>
      <c r="GK382" s="219"/>
      <c r="GL382" s="219"/>
      <c r="GM382" s="219"/>
      <c r="GN382" s="219"/>
      <c r="GO382" s="219"/>
      <c r="GP382" s="219"/>
      <c r="GQ382" s="219"/>
      <c r="GR382" s="219"/>
      <c r="GS382" s="219"/>
      <c r="GT382" s="219"/>
      <c r="GU382" s="219"/>
      <c r="GV382" s="219"/>
      <c r="GW382" s="219"/>
      <c r="GX382" s="219"/>
      <c r="GY382" s="219"/>
      <c r="GZ382" s="219"/>
      <c r="HA382" s="219"/>
      <c r="HB382" s="219"/>
      <c r="HC382" s="219"/>
      <c r="HD382" s="219"/>
      <c r="HE382" s="219"/>
      <c r="HF382" s="219"/>
      <c r="HG382" s="219"/>
      <c r="HH382" s="219"/>
      <c r="HI382" s="219"/>
      <c r="HJ382" s="219"/>
      <c r="HK382" s="219"/>
      <c r="HL382" s="219"/>
      <c r="HM382" s="219"/>
      <c r="HN382" s="219"/>
      <c r="HO382" s="219"/>
      <c r="HP382" s="219"/>
      <c r="HQ382" s="219"/>
      <c r="HR382" s="219"/>
      <c r="HS382" s="219"/>
      <c r="HT382" s="219"/>
      <c r="HU382" s="219"/>
      <c r="HV382" s="219"/>
      <c r="HW382" s="219"/>
      <c r="HX382" s="219"/>
      <c r="HY382" s="219"/>
      <c r="HZ382" s="219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  <c r="IR382" s="4"/>
      <c r="IS382" s="4"/>
      <c r="IT382" s="4"/>
      <c r="IU382" s="4"/>
      <c r="IV382" s="4"/>
      <c r="IW382" s="4"/>
      <c r="IX382" s="4"/>
      <c r="IY382" s="4"/>
      <c r="IZ382" s="4"/>
      <c r="JA382" s="4"/>
      <c r="JB382" s="4"/>
      <c r="JC382" s="4"/>
      <c r="JD382" s="4"/>
      <c r="JE382" s="4"/>
    </row>
    <row r="383" spans="1:265" s="78" customFormat="1">
      <c r="A383" s="76"/>
      <c r="B383" s="76"/>
      <c r="C383" s="76"/>
      <c r="D383" s="76"/>
      <c r="E383" s="76"/>
      <c r="F383" s="76"/>
      <c r="H383" s="79"/>
      <c r="I383" s="66"/>
      <c r="J383" s="80"/>
      <c r="K383" s="82"/>
      <c r="L383" s="82"/>
      <c r="M383" s="66"/>
      <c r="N383" s="82"/>
      <c r="O383" s="82"/>
      <c r="P383" s="104"/>
      <c r="Q383" s="104"/>
      <c r="R383" s="104"/>
      <c r="S383" s="82"/>
      <c r="T383" s="82"/>
      <c r="U383" s="82"/>
      <c r="V383" s="66"/>
      <c r="W383" s="82"/>
      <c r="X383" s="82"/>
      <c r="Y383" s="183"/>
      <c r="Z383" s="82"/>
      <c r="AA383" s="181"/>
      <c r="AB383" s="82"/>
      <c r="AC383" s="82"/>
      <c r="AD383" s="82"/>
      <c r="AE383" s="82"/>
      <c r="AF383" s="82"/>
      <c r="AG383" s="83"/>
      <c r="AH383" s="83"/>
      <c r="AI383" s="219"/>
      <c r="AJ383" s="219"/>
      <c r="AK383" s="219"/>
      <c r="AL383" s="66"/>
      <c r="AM383" s="219"/>
      <c r="AN383" s="219"/>
      <c r="AO383" s="219"/>
      <c r="AP383" s="219"/>
      <c r="AQ383" s="219"/>
      <c r="AR383" s="219"/>
      <c r="AS383" s="219"/>
      <c r="AT383" s="219"/>
      <c r="AU383" s="219"/>
      <c r="AV383" s="219"/>
      <c r="AW383" s="219"/>
      <c r="AX383" s="219"/>
      <c r="AY383" s="219"/>
      <c r="AZ383" s="219"/>
      <c r="BA383" s="219"/>
      <c r="BB383" s="219"/>
      <c r="BC383" s="219"/>
      <c r="BD383" s="219"/>
      <c r="BE383" s="219"/>
      <c r="BF383" s="219"/>
      <c r="BG383" s="219"/>
      <c r="BH383" s="219"/>
      <c r="BI383" s="219"/>
      <c r="BJ383" s="219"/>
      <c r="BK383" s="219"/>
      <c r="BL383" s="219"/>
      <c r="BM383" s="219"/>
      <c r="BN383" s="219"/>
      <c r="BO383" s="219"/>
      <c r="BP383" s="219"/>
      <c r="BQ383" s="219"/>
      <c r="BR383" s="219"/>
      <c r="BS383" s="219"/>
      <c r="BT383" s="219"/>
      <c r="BU383" s="219"/>
      <c r="BV383" s="219"/>
      <c r="BW383" s="219"/>
      <c r="BX383" s="219"/>
      <c r="BY383" s="219"/>
      <c r="BZ383" s="219"/>
      <c r="CA383" s="219"/>
      <c r="CB383" s="219"/>
      <c r="CC383" s="219"/>
      <c r="CD383" s="219"/>
      <c r="CE383" s="219"/>
      <c r="CF383" s="219"/>
      <c r="CG383" s="219"/>
      <c r="CH383" s="219"/>
      <c r="CI383" s="219"/>
      <c r="CJ383" s="219"/>
      <c r="CK383" s="219"/>
      <c r="CL383" s="219"/>
      <c r="CM383" s="219"/>
      <c r="CN383" s="219"/>
      <c r="CO383" s="219"/>
      <c r="CP383" s="219"/>
      <c r="CQ383" s="219"/>
      <c r="CR383" s="219"/>
      <c r="CS383" s="219"/>
      <c r="CT383" s="219"/>
      <c r="CU383" s="219"/>
      <c r="CV383" s="219"/>
      <c r="CW383" s="219"/>
      <c r="CX383" s="219"/>
      <c r="CY383" s="219"/>
      <c r="CZ383" s="219"/>
      <c r="DA383" s="219"/>
      <c r="DB383" s="219"/>
      <c r="DC383" s="219"/>
      <c r="DD383" s="219"/>
      <c r="DE383" s="219"/>
      <c r="DF383" s="219"/>
      <c r="DG383" s="219"/>
      <c r="DH383" s="219"/>
      <c r="DI383" s="219"/>
      <c r="DJ383" s="219"/>
      <c r="DK383" s="219"/>
      <c r="DL383" s="219"/>
      <c r="DM383" s="219"/>
      <c r="DN383" s="219"/>
      <c r="DO383" s="219"/>
      <c r="DP383" s="219"/>
      <c r="DQ383" s="219"/>
      <c r="DR383" s="219"/>
      <c r="DS383" s="219"/>
      <c r="DT383" s="219"/>
      <c r="DU383" s="219"/>
      <c r="DV383" s="219"/>
      <c r="DW383" s="219"/>
      <c r="DX383" s="219"/>
      <c r="DY383" s="219"/>
      <c r="DZ383" s="219"/>
      <c r="EA383" s="219"/>
      <c r="EB383" s="219"/>
      <c r="EC383" s="219"/>
      <c r="ED383" s="219"/>
      <c r="EE383" s="219"/>
      <c r="EF383" s="219"/>
      <c r="EG383" s="219"/>
      <c r="EH383" s="219"/>
      <c r="EI383" s="219"/>
      <c r="EJ383" s="219"/>
      <c r="EK383" s="219"/>
      <c r="EL383" s="219"/>
      <c r="EM383" s="219"/>
      <c r="EN383" s="219"/>
      <c r="EO383" s="219"/>
      <c r="EP383" s="219"/>
      <c r="EQ383" s="219"/>
      <c r="ER383" s="219"/>
      <c r="ES383" s="219"/>
      <c r="ET383" s="219"/>
      <c r="EU383" s="219"/>
      <c r="EV383" s="219"/>
      <c r="EW383" s="219"/>
      <c r="EX383" s="219"/>
      <c r="EY383" s="219"/>
      <c r="EZ383" s="219"/>
      <c r="FA383" s="219"/>
      <c r="FB383" s="219"/>
      <c r="FC383" s="219"/>
      <c r="FD383" s="219"/>
      <c r="FE383" s="219"/>
      <c r="FF383" s="219"/>
      <c r="FG383" s="219"/>
      <c r="FH383" s="219"/>
      <c r="FI383" s="219"/>
      <c r="FJ383" s="219"/>
      <c r="FK383" s="219"/>
      <c r="FL383" s="219"/>
      <c r="FM383" s="219"/>
      <c r="FN383" s="219"/>
      <c r="FO383" s="219"/>
      <c r="FP383" s="219"/>
      <c r="FQ383" s="219"/>
      <c r="FR383" s="219"/>
      <c r="FS383" s="219"/>
      <c r="FT383" s="219"/>
      <c r="FU383" s="219"/>
      <c r="FV383" s="219"/>
      <c r="FW383" s="219"/>
      <c r="FX383" s="219"/>
      <c r="FY383" s="219"/>
      <c r="FZ383" s="219"/>
      <c r="GA383" s="219"/>
      <c r="GB383" s="219"/>
      <c r="GC383" s="219"/>
      <c r="GD383" s="219"/>
      <c r="GE383" s="219"/>
      <c r="GF383" s="219"/>
      <c r="GG383" s="219"/>
      <c r="GH383" s="219"/>
      <c r="GI383" s="219"/>
      <c r="GJ383" s="219"/>
      <c r="GK383" s="219"/>
      <c r="GL383" s="219"/>
      <c r="GM383" s="219"/>
      <c r="GN383" s="219"/>
      <c r="GO383" s="219"/>
      <c r="GP383" s="219"/>
      <c r="GQ383" s="219"/>
      <c r="GR383" s="219"/>
      <c r="GS383" s="219"/>
      <c r="GT383" s="219"/>
      <c r="GU383" s="219"/>
      <c r="GV383" s="219"/>
      <c r="GW383" s="219"/>
      <c r="GX383" s="219"/>
      <c r="GY383" s="219"/>
      <c r="GZ383" s="219"/>
      <c r="HA383" s="219"/>
      <c r="HB383" s="219"/>
      <c r="HC383" s="219"/>
      <c r="HD383" s="219"/>
      <c r="HE383" s="219"/>
      <c r="HF383" s="219"/>
      <c r="HG383" s="219"/>
      <c r="HH383" s="219"/>
      <c r="HI383" s="219"/>
      <c r="HJ383" s="219"/>
      <c r="HK383" s="219"/>
      <c r="HL383" s="219"/>
      <c r="HM383" s="219"/>
      <c r="HN383" s="219"/>
      <c r="HO383" s="219"/>
      <c r="HP383" s="219"/>
      <c r="HQ383" s="219"/>
      <c r="HR383" s="219"/>
      <c r="HS383" s="219"/>
      <c r="HT383" s="219"/>
      <c r="HU383" s="219"/>
      <c r="HV383" s="219"/>
      <c r="HW383" s="219"/>
      <c r="HX383" s="219"/>
      <c r="HY383" s="219"/>
      <c r="HZ383" s="219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  <c r="IR383" s="4"/>
      <c r="IS383" s="4"/>
      <c r="IT383" s="4"/>
      <c r="IU383" s="4"/>
      <c r="IV383" s="4"/>
      <c r="IW383" s="4"/>
      <c r="IX383" s="4"/>
      <c r="IY383" s="4"/>
      <c r="IZ383" s="4"/>
      <c r="JA383" s="4"/>
      <c r="JB383" s="4"/>
      <c r="JC383" s="4"/>
      <c r="JD383" s="4"/>
      <c r="JE383" s="4"/>
    </row>
    <row r="384" spans="1:265" s="78" customFormat="1">
      <c r="A384" s="76"/>
      <c r="B384" s="76"/>
      <c r="C384" s="76"/>
      <c r="D384" s="76"/>
      <c r="E384" s="76"/>
      <c r="F384" s="76"/>
      <c r="H384" s="79"/>
      <c r="I384" s="66"/>
      <c r="J384" s="80"/>
      <c r="K384" s="82"/>
      <c r="L384" s="82"/>
      <c r="M384" s="66"/>
      <c r="N384" s="82"/>
      <c r="O384" s="82"/>
      <c r="P384" s="104"/>
      <c r="Q384" s="104"/>
      <c r="R384" s="104"/>
      <c r="S384" s="82"/>
      <c r="T384" s="82"/>
      <c r="U384" s="82"/>
      <c r="V384" s="66"/>
      <c r="W384" s="82"/>
      <c r="X384" s="82"/>
      <c r="Y384" s="183"/>
      <c r="Z384" s="82"/>
      <c r="AA384" s="181"/>
      <c r="AB384" s="82"/>
      <c r="AC384" s="82"/>
      <c r="AD384" s="82"/>
      <c r="AE384" s="82"/>
      <c r="AF384" s="82"/>
      <c r="AG384" s="83"/>
      <c r="AH384" s="83"/>
      <c r="AI384" s="219"/>
      <c r="AJ384" s="219"/>
      <c r="AK384" s="219"/>
      <c r="AL384" s="66"/>
      <c r="AM384" s="219"/>
      <c r="AN384" s="219"/>
      <c r="AO384" s="219"/>
      <c r="AP384" s="219"/>
      <c r="AQ384" s="219"/>
      <c r="AR384" s="219"/>
      <c r="AS384" s="219"/>
      <c r="AT384" s="219"/>
      <c r="AU384" s="219"/>
      <c r="AV384" s="219"/>
      <c r="AW384" s="219"/>
      <c r="AX384" s="219"/>
      <c r="AY384" s="219"/>
      <c r="AZ384" s="219"/>
      <c r="BA384" s="219"/>
      <c r="BB384" s="219"/>
      <c r="BC384" s="219"/>
      <c r="BD384" s="219"/>
      <c r="BE384" s="219"/>
      <c r="BF384" s="219"/>
      <c r="BG384" s="219"/>
      <c r="BH384" s="219"/>
      <c r="BI384" s="219"/>
      <c r="BJ384" s="219"/>
      <c r="BK384" s="219"/>
      <c r="BL384" s="219"/>
      <c r="BM384" s="219"/>
      <c r="BN384" s="219"/>
      <c r="BO384" s="219"/>
      <c r="BP384" s="219"/>
      <c r="BQ384" s="219"/>
      <c r="BR384" s="219"/>
      <c r="BS384" s="219"/>
      <c r="BT384" s="219"/>
      <c r="BU384" s="219"/>
      <c r="BV384" s="219"/>
      <c r="BW384" s="219"/>
      <c r="BX384" s="219"/>
      <c r="BY384" s="219"/>
      <c r="BZ384" s="219"/>
      <c r="CA384" s="219"/>
      <c r="CB384" s="219"/>
      <c r="CC384" s="219"/>
      <c r="CD384" s="219"/>
      <c r="CE384" s="219"/>
      <c r="CF384" s="219"/>
      <c r="CG384" s="219"/>
      <c r="CH384" s="219"/>
      <c r="CI384" s="219"/>
      <c r="CJ384" s="219"/>
      <c r="CK384" s="219"/>
      <c r="CL384" s="219"/>
      <c r="CM384" s="219"/>
      <c r="CN384" s="219"/>
      <c r="CO384" s="219"/>
      <c r="CP384" s="219"/>
      <c r="CQ384" s="219"/>
      <c r="CR384" s="219"/>
      <c r="CS384" s="219"/>
      <c r="CT384" s="219"/>
      <c r="CU384" s="219"/>
      <c r="CV384" s="219"/>
      <c r="CW384" s="219"/>
      <c r="CX384" s="219"/>
      <c r="CY384" s="219"/>
      <c r="CZ384" s="219"/>
      <c r="DA384" s="219"/>
      <c r="DB384" s="219"/>
      <c r="DC384" s="219"/>
      <c r="DD384" s="219"/>
      <c r="DE384" s="219"/>
      <c r="DF384" s="219"/>
      <c r="DG384" s="219"/>
      <c r="DH384" s="219"/>
      <c r="DI384" s="219"/>
      <c r="DJ384" s="219"/>
      <c r="DK384" s="219"/>
      <c r="DL384" s="219"/>
      <c r="DM384" s="219"/>
      <c r="DN384" s="219"/>
      <c r="DO384" s="219"/>
      <c r="DP384" s="219"/>
      <c r="DQ384" s="219"/>
      <c r="DR384" s="219"/>
      <c r="DS384" s="219"/>
      <c r="DT384" s="219"/>
      <c r="DU384" s="219"/>
      <c r="DV384" s="219"/>
      <c r="DW384" s="219"/>
      <c r="DX384" s="219"/>
      <c r="DY384" s="219"/>
      <c r="DZ384" s="219"/>
      <c r="EA384" s="219"/>
      <c r="EB384" s="219"/>
      <c r="EC384" s="219"/>
      <c r="ED384" s="219"/>
      <c r="EE384" s="219"/>
      <c r="EF384" s="219"/>
      <c r="EG384" s="219"/>
      <c r="EH384" s="219"/>
      <c r="EI384" s="219"/>
      <c r="EJ384" s="219"/>
      <c r="EK384" s="219"/>
      <c r="EL384" s="219"/>
      <c r="EM384" s="219"/>
      <c r="EN384" s="219"/>
      <c r="EO384" s="219"/>
      <c r="EP384" s="219"/>
      <c r="EQ384" s="219"/>
      <c r="ER384" s="219"/>
      <c r="ES384" s="219"/>
      <c r="ET384" s="219"/>
      <c r="EU384" s="219"/>
      <c r="EV384" s="219"/>
      <c r="EW384" s="219"/>
      <c r="EX384" s="219"/>
      <c r="EY384" s="219"/>
      <c r="EZ384" s="219"/>
      <c r="FA384" s="219"/>
      <c r="FB384" s="219"/>
      <c r="FC384" s="219"/>
      <c r="FD384" s="219"/>
      <c r="FE384" s="219"/>
      <c r="FF384" s="219"/>
      <c r="FG384" s="219"/>
      <c r="FH384" s="219"/>
      <c r="FI384" s="219"/>
      <c r="FJ384" s="219"/>
      <c r="FK384" s="219"/>
      <c r="FL384" s="219"/>
      <c r="FM384" s="219"/>
      <c r="FN384" s="219"/>
      <c r="FO384" s="219"/>
      <c r="FP384" s="219"/>
      <c r="FQ384" s="219"/>
      <c r="FR384" s="219"/>
      <c r="FS384" s="219"/>
      <c r="FT384" s="219"/>
      <c r="FU384" s="219"/>
      <c r="FV384" s="219"/>
      <c r="FW384" s="219"/>
      <c r="FX384" s="219"/>
      <c r="FY384" s="219"/>
      <c r="FZ384" s="219"/>
      <c r="GA384" s="219"/>
      <c r="GB384" s="219"/>
      <c r="GC384" s="219"/>
      <c r="GD384" s="219"/>
      <c r="GE384" s="219"/>
      <c r="GF384" s="219"/>
      <c r="GG384" s="219"/>
      <c r="GH384" s="219"/>
      <c r="GI384" s="219"/>
      <c r="GJ384" s="219"/>
      <c r="GK384" s="219"/>
      <c r="GL384" s="219"/>
      <c r="GM384" s="219"/>
      <c r="GN384" s="219"/>
      <c r="GO384" s="219"/>
      <c r="GP384" s="219"/>
      <c r="GQ384" s="219"/>
      <c r="GR384" s="219"/>
      <c r="GS384" s="219"/>
      <c r="GT384" s="219"/>
      <c r="GU384" s="219"/>
      <c r="GV384" s="219"/>
      <c r="GW384" s="219"/>
      <c r="GX384" s="219"/>
      <c r="GY384" s="219"/>
      <c r="GZ384" s="219"/>
      <c r="HA384" s="219"/>
      <c r="HB384" s="219"/>
      <c r="HC384" s="219"/>
      <c r="HD384" s="219"/>
      <c r="HE384" s="219"/>
      <c r="HF384" s="219"/>
      <c r="HG384" s="219"/>
      <c r="HH384" s="219"/>
      <c r="HI384" s="219"/>
      <c r="HJ384" s="219"/>
      <c r="HK384" s="219"/>
      <c r="HL384" s="219"/>
      <c r="HM384" s="219"/>
      <c r="HN384" s="219"/>
      <c r="HO384" s="219"/>
      <c r="HP384" s="219"/>
      <c r="HQ384" s="219"/>
      <c r="HR384" s="219"/>
      <c r="HS384" s="219"/>
      <c r="HT384" s="219"/>
      <c r="HU384" s="219"/>
      <c r="HV384" s="219"/>
      <c r="HW384" s="219"/>
      <c r="HX384" s="219"/>
      <c r="HY384" s="219"/>
      <c r="HZ384" s="219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  <c r="IR384" s="4"/>
      <c r="IS384" s="4"/>
      <c r="IT384" s="4"/>
      <c r="IU384" s="4"/>
      <c r="IV384" s="4"/>
      <c r="IW384" s="4"/>
      <c r="IX384" s="4"/>
      <c r="IY384" s="4"/>
      <c r="IZ384" s="4"/>
      <c r="JA384" s="4"/>
      <c r="JB384" s="4"/>
      <c r="JC384" s="4"/>
      <c r="JD384" s="4"/>
      <c r="JE384" s="4"/>
    </row>
    <row r="385" spans="1:265" s="78" customFormat="1">
      <c r="A385" s="76"/>
      <c r="B385" s="76"/>
      <c r="C385" s="76"/>
      <c r="D385" s="76"/>
      <c r="E385" s="76"/>
      <c r="F385" s="76"/>
      <c r="H385" s="79"/>
      <c r="I385" s="66"/>
      <c r="J385" s="80"/>
      <c r="K385" s="82"/>
      <c r="L385" s="82"/>
      <c r="M385" s="66"/>
      <c r="N385" s="82"/>
      <c r="O385" s="82"/>
      <c r="P385" s="104"/>
      <c r="Q385" s="104"/>
      <c r="R385" s="104"/>
      <c r="S385" s="82"/>
      <c r="T385" s="82"/>
      <c r="U385" s="82"/>
      <c r="V385" s="66"/>
      <c r="W385" s="82"/>
      <c r="X385" s="82"/>
      <c r="Y385" s="183"/>
      <c r="Z385" s="82"/>
      <c r="AA385" s="181"/>
      <c r="AB385" s="82"/>
      <c r="AC385" s="82"/>
      <c r="AD385" s="82"/>
      <c r="AE385" s="82"/>
      <c r="AF385" s="82"/>
      <c r="AG385" s="83"/>
      <c r="AH385" s="83"/>
      <c r="AI385" s="219"/>
      <c r="AJ385" s="219"/>
      <c r="AK385" s="219"/>
      <c r="AL385" s="66"/>
      <c r="AM385" s="219"/>
      <c r="AN385" s="219"/>
      <c r="AO385" s="219"/>
      <c r="AP385" s="219"/>
      <c r="AQ385" s="219"/>
      <c r="AR385" s="219"/>
      <c r="AS385" s="219"/>
      <c r="AT385" s="219"/>
      <c r="AU385" s="219"/>
      <c r="AV385" s="219"/>
      <c r="AW385" s="219"/>
      <c r="AX385" s="219"/>
      <c r="AY385" s="219"/>
      <c r="AZ385" s="219"/>
      <c r="BA385" s="219"/>
      <c r="BB385" s="219"/>
      <c r="BC385" s="219"/>
      <c r="BD385" s="219"/>
      <c r="BE385" s="219"/>
      <c r="BF385" s="219"/>
      <c r="BG385" s="219"/>
      <c r="BH385" s="219"/>
      <c r="BI385" s="219"/>
      <c r="BJ385" s="219"/>
      <c r="BK385" s="219"/>
      <c r="BL385" s="219"/>
      <c r="BM385" s="219"/>
      <c r="BN385" s="219"/>
      <c r="BO385" s="219"/>
      <c r="BP385" s="219"/>
      <c r="BQ385" s="219"/>
      <c r="BR385" s="219"/>
      <c r="BS385" s="219"/>
      <c r="BT385" s="219"/>
      <c r="BU385" s="219"/>
      <c r="BV385" s="219"/>
      <c r="BW385" s="219"/>
      <c r="BX385" s="219"/>
      <c r="BY385" s="219"/>
      <c r="BZ385" s="219"/>
      <c r="CA385" s="219"/>
      <c r="CB385" s="219"/>
      <c r="CC385" s="219"/>
      <c r="CD385" s="219"/>
      <c r="CE385" s="219"/>
      <c r="CF385" s="219"/>
      <c r="CG385" s="219"/>
      <c r="CH385" s="219"/>
      <c r="CI385" s="219"/>
      <c r="CJ385" s="219"/>
      <c r="CK385" s="219"/>
      <c r="CL385" s="219"/>
      <c r="CM385" s="219"/>
      <c r="CN385" s="219"/>
      <c r="CO385" s="219"/>
      <c r="CP385" s="219"/>
      <c r="CQ385" s="219"/>
      <c r="CR385" s="219"/>
      <c r="CS385" s="219"/>
      <c r="CT385" s="219"/>
      <c r="CU385" s="219"/>
      <c r="CV385" s="219"/>
      <c r="CW385" s="219"/>
      <c r="CX385" s="219"/>
      <c r="CY385" s="219"/>
      <c r="CZ385" s="219"/>
      <c r="DA385" s="219"/>
      <c r="DB385" s="219"/>
      <c r="DC385" s="219"/>
      <c r="DD385" s="219"/>
      <c r="DE385" s="219"/>
      <c r="DF385" s="219"/>
      <c r="DG385" s="219"/>
      <c r="DH385" s="219"/>
      <c r="DI385" s="219"/>
      <c r="DJ385" s="219"/>
      <c r="DK385" s="219"/>
      <c r="DL385" s="219"/>
      <c r="DM385" s="219"/>
      <c r="DN385" s="219"/>
      <c r="DO385" s="219"/>
      <c r="DP385" s="219"/>
      <c r="DQ385" s="219"/>
      <c r="DR385" s="219"/>
      <c r="DS385" s="219"/>
      <c r="DT385" s="219"/>
      <c r="DU385" s="219"/>
      <c r="DV385" s="219"/>
      <c r="DW385" s="219"/>
      <c r="DX385" s="219"/>
      <c r="DY385" s="219"/>
      <c r="DZ385" s="219"/>
      <c r="EA385" s="219"/>
      <c r="EB385" s="219"/>
      <c r="EC385" s="219"/>
      <c r="ED385" s="219"/>
      <c r="EE385" s="219"/>
      <c r="EF385" s="219"/>
      <c r="EG385" s="219"/>
      <c r="EH385" s="219"/>
      <c r="EI385" s="219"/>
      <c r="EJ385" s="219"/>
      <c r="EK385" s="219"/>
      <c r="EL385" s="219"/>
      <c r="EM385" s="219"/>
      <c r="EN385" s="219"/>
      <c r="EO385" s="219"/>
      <c r="EP385" s="219"/>
      <c r="EQ385" s="219"/>
      <c r="ER385" s="219"/>
      <c r="ES385" s="219"/>
      <c r="ET385" s="219"/>
      <c r="EU385" s="219"/>
      <c r="EV385" s="219"/>
      <c r="EW385" s="219"/>
      <c r="EX385" s="219"/>
      <c r="EY385" s="219"/>
      <c r="EZ385" s="219"/>
      <c r="FA385" s="219"/>
      <c r="FB385" s="219"/>
      <c r="FC385" s="219"/>
      <c r="FD385" s="219"/>
      <c r="FE385" s="219"/>
      <c r="FF385" s="219"/>
      <c r="FG385" s="219"/>
      <c r="FH385" s="219"/>
      <c r="FI385" s="219"/>
      <c r="FJ385" s="219"/>
      <c r="FK385" s="219"/>
      <c r="FL385" s="219"/>
      <c r="FM385" s="219"/>
      <c r="FN385" s="219"/>
      <c r="FO385" s="219"/>
      <c r="FP385" s="219"/>
      <c r="FQ385" s="219"/>
      <c r="FR385" s="219"/>
      <c r="FS385" s="219"/>
      <c r="FT385" s="219"/>
      <c r="FU385" s="219"/>
      <c r="FV385" s="219"/>
      <c r="FW385" s="219"/>
      <c r="FX385" s="219"/>
      <c r="FY385" s="219"/>
      <c r="FZ385" s="219"/>
      <c r="GA385" s="219"/>
      <c r="GB385" s="219"/>
      <c r="GC385" s="219"/>
      <c r="GD385" s="219"/>
      <c r="GE385" s="219"/>
      <c r="GF385" s="219"/>
      <c r="GG385" s="219"/>
      <c r="GH385" s="219"/>
      <c r="GI385" s="219"/>
      <c r="GJ385" s="219"/>
      <c r="GK385" s="219"/>
      <c r="GL385" s="219"/>
      <c r="GM385" s="219"/>
      <c r="GN385" s="219"/>
      <c r="GO385" s="219"/>
      <c r="GP385" s="219"/>
      <c r="GQ385" s="219"/>
      <c r="GR385" s="219"/>
      <c r="GS385" s="219"/>
      <c r="GT385" s="219"/>
      <c r="GU385" s="219"/>
      <c r="GV385" s="219"/>
      <c r="GW385" s="219"/>
      <c r="GX385" s="219"/>
      <c r="GY385" s="219"/>
      <c r="GZ385" s="219"/>
      <c r="HA385" s="219"/>
      <c r="HB385" s="219"/>
      <c r="HC385" s="219"/>
      <c r="HD385" s="219"/>
      <c r="HE385" s="219"/>
      <c r="HF385" s="219"/>
      <c r="HG385" s="219"/>
      <c r="HH385" s="219"/>
      <c r="HI385" s="219"/>
      <c r="HJ385" s="219"/>
      <c r="HK385" s="219"/>
      <c r="HL385" s="219"/>
      <c r="HM385" s="219"/>
      <c r="HN385" s="219"/>
      <c r="HO385" s="219"/>
      <c r="HP385" s="219"/>
      <c r="HQ385" s="219"/>
      <c r="HR385" s="219"/>
      <c r="HS385" s="219"/>
      <c r="HT385" s="219"/>
      <c r="HU385" s="219"/>
      <c r="HV385" s="219"/>
      <c r="HW385" s="219"/>
      <c r="HX385" s="219"/>
      <c r="HY385" s="219"/>
      <c r="HZ385" s="219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  <c r="IR385" s="4"/>
      <c r="IS385" s="4"/>
      <c r="IT385" s="4"/>
      <c r="IU385" s="4"/>
      <c r="IV385" s="4"/>
      <c r="IW385" s="4"/>
      <c r="IX385" s="4"/>
      <c r="IY385" s="4"/>
      <c r="IZ385" s="4"/>
      <c r="JA385" s="4"/>
      <c r="JB385" s="4"/>
      <c r="JC385" s="4"/>
      <c r="JD385" s="4"/>
      <c r="JE385" s="4"/>
    </row>
    <row r="386" spans="1:265" s="78" customFormat="1">
      <c r="A386" s="76"/>
      <c r="B386" s="76"/>
      <c r="C386" s="76"/>
      <c r="D386" s="76"/>
      <c r="E386" s="76"/>
      <c r="F386" s="76"/>
      <c r="H386" s="79"/>
      <c r="I386" s="66"/>
      <c r="J386" s="80"/>
      <c r="K386" s="82"/>
      <c r="L386" s="82"/>
      <c r="M386" s="66"/>
      <c r="N386" s="82"/>
      <c r="O386" s="82"/>
      <c r="P386" s="104"/>
      <c r="Q386" s="104"/>
      <c r="R386" s="104"/>
      <c r="S386" s="82"/>
      <c r="T386" s="82"/>
      <c r="U386" s="82"/>
      <c r="V386" s="66"/>
      <c r="W386" s="82"/>
      <c r="X386" s="82"/>
      <c r="Y386" s="183"/>
      <c r="Z386" s="82"/>
      <c r="AA386" s="181"/>
      <c r="AB386" s="82"/>
      <c r="AC386" s="82"/>
      <c r="AD386" s="82"/>
      <c r="AE386" s="82"/>
      <c r="AF386" s="82"/>
      <c r="AG386" s="83"/>
      <c r="AH386" s="83"/>
      <c r="AI386" s="219"/>
      <c r="AJ386" s="219"/>
      <c r="AK386" s="219"/>
      <c r="AL386" s="66"/>
      <c r="AM386" s="219"/>
      <c r="AN386" s="219"/>
      <c r="AO386" s="219"/>
      <c r="AP386" s="219"/>
      <c r="AQ386" s="219"/>
      <c r="AR386" s="219"/>
      <c r="AS386" s="219"/>
      <c r="AT386" s="219"/>
      <c r="AU386" s="219"/>
      <c r="AV386" s="219"/>
      <c r="AW386" s="219"/>
      <c r="AX386" s="219"/>
      <c r="AY386" s="219"/>
      <c r="AZ386" s="219"/>
      <c r="BA386" s="219"/>
      <c r="BB386" s="219"/>
      <c r="BC386" s="219"/>
      <c r="BD386" s="219"/>
      <c r="BE386" s="219"/>
      <c r="BF386" s="219"/>
      <c r="BG386" s="219"/>
      <c r="BH386" s="219"/>
      <c r="BI386" s="219"/>
      <c r="BJ386" s="219"/>
      <c r="BK386" s="219"/>
      <c r="BL386" s="219"/>
      <c r="BM386" s="219"/>
      <c r="BN386" s="219"/>
      <c r="BO386" s="219"/>
      <c r="BP386" s="219"/>
      <c r="BQ386" s="219"/>
      <c r="BR386" s="219"/>
      <c r="BS386" s="219"/>
      <c r="BT386" s="219"/>
      <c r="BU386" s="219"/>
      <c r="BV386" s="219"/>
      <c r="BW386" s="219"/>
      <c r="BX386" s="219"/>
      <c r="BY386" s="219"/>
      <c r="BZ386" s="219"/>
      <c r="CA386" s="219"/>
      <c r="CB386" s="219"/>
      <c r="CC386" s="219"/>
      <c r="CD386" s="219"/>
      <c r="CE386" s="219"/>
      <c r="CF386" s="219"/>
      <c r="CG386" s="219"/>
      <c r="CH386" s="219"/>
      <c r="CI386" s="219"/>
      <c r="CJ386" s="219"/>
      <c r="CK386" s="219"/>
      <c r="CL386" s="219"/>
      <c r="CM386" s="219"/>
      <c r="CN386" s="219"/>
      <c r="CO386" s="219"/>
      <c r="CP386" s="219"/>
      <c r="CQ386" s="219"/>
      <c r="CR386" s="219"/>
      <c r="CS386" s="219"/>
      <c r="CT386" s="219"/>
      <c r="CU386" s="219"/>
      <c r="CV386" s="219"/>
      <c r="CW386" s="219"/>
      <c r="CX386" s="219"/>
      <c r="CY386" s="219"/>
      <c r="CZ386" s="219"/>
      <c r="DA386" s="219"/>
      <c r="DB386" s="219"/>
      <c r="DC386" s="219"/>
      <c r="DD386" s="219"/>
      <c r="DE386" s="219"/>
      <c r="DF386" s="219"/>
      <c r="DG386" s="219"/>
      <c r="DH386" s="219"/>
      <c r="DI386" s="219"/>
      <c r="DJ386" s="219"/>
      <c r="DK386" s="219"/>
      <c r="DL386" s="219"/>
      <c r="DM386" s="219"/>
      <c r="DN386" s="219"/>
      <c r="DO386" s="219"/>
      <c r="DP386" s="219"/>
      <c r="DQ386" s="219"/>
      <c r="DR386" s="219"/>
      <c r="DS386" s="219"/>
      <c r="DT386" s="219"/>
      <c r="DU386" s="219"/>
      <c r="DV386" s="219"/>
      <c r="DW386" s="219"/>
      <c r="DX386" s="219"/>
      <c r="DY386" s="219"/>
      <c r="DZ386" s="219"/>
      <c r="EA386" s="219"/>
      <c r="EB386" s="219"/>
      <c r="EC386" s="219"/>
      <c r="ED386" s="219"/>
      <c r="EE386" s="219"/>
      <c r="EF386" s="219"/>
      <c r="EG386" s="219"/>
      <c r="EH386" s="219"/>
      <c r="EI386" s="219"/>
      <c r="EJ386" s="219"/>
      <c r="EK386" s="219"/>
      <c r="EL386" s="219"/>
      <c r="EM386" s="219"/>
      <c r="EN386" s="219"/>
      <c r="EO386" s="219"/>
      <c r="EP386" s="219"/>
      <c r="EQ386" s="219"/>
      <c r="ER386" s="219"/>
      <c r="ES386" s="219"/>
      <c r="ET386" s="219"/>
      <c r="EU386" s="219"/>
      <c r="EV386" s="219"/>
      <c r="EW386" s="219"/>
      <c r="EX386" s="219"/>
      <c r="EY386" s="219"/>
      <c r="EZ386" s="219"/>
      <c r="FA386" s="219"/>
      <c r="FB386" s="219"/>
      <c r="FC386" s="219"/>
      <c r="FD386" s="219"/>
      <c r="FE386" s="219"/>
      <c r="FF386" s="219"/>
      <c r="FG386" s="219"/>
      <c r="FH386" s="219"/>
      <c r="FI386" s="219"/>
      <c r="FJ386" s="219"/>
      <c r="FK386" s="219"/>
      <c r="FL386" s="219"/>
      <c r="FM386" s="219"/>
      <c r="FN386" s="219"/>
      <c r="FO386" s="219"/>
      <c r="FP386" s="219"/>
      <c r="FQ386" s="219"/>
      <c r="FR386" s="219"/>
      <c r="FS386" s="219"/>
      <c r="FT386" s="219"/>
      <c r="FU386" s="219"/>
      <c r="FV386" s="219"/>
      <c r="FW386" s="219"/>
      <c r="FX386" s="219"/>
      <c r="FY386" s="219"/>
      <c r="FZ386" s="219"/>
      <c r="GA386" s="219"/>
      <c r="GB386" s="219"/>
      <c r="GC386" s="219"/>
      <c r="GD386" s="219"/>
      <c r="GE386" s="219"/>
      <c r="GF386" s="219"/>
      <c r="GG386" s="219"/>
      <c r="GH386" s="219"/>
      <c r="GI386" s="219"/>
      <c r="GJ386" s="219"/>
      <c r="GK386" s="219"/>
      <c r="GL386" s="219"/>
      <c r="GM386" s="219"/>
      <c r="GN386" s="219"/>
      <c r="GO386" s="219"/>
      <c r="GP386" s="219"/>
      <c r="GQ386" s="219"/>
      <c r="GR386" s="219"/>
      <c r="GS386" s="219"/>
      <c r="GT386" s="219"/>
      <c r="GU386" s="219"/>
      <c r="GV386" s="219"/>
      <c r="GW386" s="219"/>
      <c r="GX386" s="219"/>
      <c r="GY386" s="219"/>
      <c r="GZ386" s="219"/>
      <c r="HA386" s="219"/>
      <c r="HB386" s="219"/>
      <c r="HC386" s="219"/>
      <c r="HD386" s="219"/>
      <c r="HE386" s="219"/>
      <c r="HF386" s="219"/>
      <c r="HG386" s="219"/>
      <c r="HH386" s="219"/>
      <c r="HI386" s="219"/>
      <c r="HJ386" s="219"/>
      <c r="HK386" s="219"/>
      <c r="HL386" s="219"/>
      <c r="HM386" s="219"/>
      <c r="HN386" s="219"/>
      <c r="HO386" s="219"/>
      <c r="HP386" s="219"/>
      <c r="HQ386" s="219"/>
      <c r="HR386" s="219"/>
      <c r="HS386" s="219"/>
      <c r="HT386" s="219"/>
      <c r="HU386" s="219"/>
      <c r="HV386" s="219"/>
      <c r="HW386" s="219"/>
      <c r="HX386" s="219"/>
      <c r="HY386" s="219"/>
      <c r="HZ386" s="219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  <c r="IR386" s="4"/>
      <c r="IS386" s="4"/>
      <c r="IT386" s="4"/>
      <c r="IU386" s="4"/>
      <c r="IV386" s="4"/>
      <c r="IW386" s="4"/>
      <c r="IX386" s="4"/>
      <c r="IY386" s="4"/>
      <c r="IZ386" s="4"/>
      <c r="JA386" s="4"/>
      <c r="JB386" s="4"/>
      <c r="JC386" s="4"/>
      <c r="JD386" s="4"/>
      <c r="JE386" s="4"/>
    </row>
    <row r="387" spans="1:265" s="78" customFormat="1">
      <c r="A387" s="76"/>
      <c r="B387" s="76"/>
      <c r="C387" s="76"/>
      <c r="D387" s="76"/>
      <c r="E387" s="76"/>
      <c r="F387" s="76"/>
      <c r="H387" s="79"/>
      <c r="I387" s="66"/>
      <c r="J387" s="80"/>
      <c r="K387" s="82"/>
      <c r="L387" s="82"/>
      <c r="M387" s="66"/>
      <c r="N387" s="82"/>
      <c r="O387" s="82"/>
      <c r="P387" s="104"/>
      <c r="Q387" s="104"/>
      <c r="R387" s="104"/>
      <c r="S387" s="82"/>
      <c r="T387" s="82"/>
      <c r="U387" s="82"/>
      <c r="V387" s="66"/>
      <c r="W387" s="82"/>
      <c r="X387" s="82"/>
      <c r="Y387" s="183"/>
      <c r="Z387" s="82"/>
      <c r="AA387" s="181"/>
      <c r="AB387" s="82"/>
      <c r="AC387" s="82"/>
      <c r="AD387" s="82"/>
      <c r="AE387" s="82"/>
      <c r="AF387" s="82"/>
      <c r="AG387" s="83"/>
      <c r="AH387" s="83"/>
      <c r="AI387" s="219"/>
      <c r="AJ387" s="219"/>
      <c r="AK387" s="219"/>
      <c r="AL387" s="66"/>
      <c r="AM387" s="219"/>
      <c r="AN387" s="219"/>
      <c r="AO387" s="219"/>
      <c r="AP387" s="219"/>
      <c r="AQ387" s="219"/>
      <c r="AR387" s="219"/>
      <c r="AS387" s="219"/>
      <c r="AT387" s="219"/>
      <c r="AU387" s="219"/>
      <c r="AV387" s="219"/>
      <c r="AW387" s="219"/>
      <c r="AX387" s="219"/>
      <c r="AY387" s="219"/>
      <c r="AZ387" s="219"/>
      <c r="BA387" s="219"/>
      <c r="BB387" s="219"/>
      <c r="BC387" s="219"/>
      <c r="BD387" s="219"/>
      <c r="BE387" s="219"/>
      <c r="BF387" s="219"/>
      <c r="BG387" s="219"/>
      <c r="BH387" s="219"/>
      <c r="BI387" s="219"/>
      <c r="BJ387" s="219"/>
      <c r="BK387" s="219"/>
      <c r="BL387" s="219"/>
      <c r="BM387" s="219"/>
      <c r="BN387" s="219"/>
      <c r="BO387" s="219"/>
      <c r="BP387" s="219"/>
      <c r="BQ387" s="219"/>
      <c r="BR387" s="219"/>
      <c r="BS387" s="219"/>
      <c r="BT387" s="219"/>
      <c r="BU387" s="219"/>
      <c r="BV387" s="219"/>
      <c r="BW387" s="219"/>
      <c r="BX387" s="219"/>
      <c r="BY387" s="219"/>
      <c r="BZ387" s="219"/>
      <c r="CA387" s="219"/>
      <c r="CB387" s="219"/>
      <c r="CC387" s="219"/>
      <c r="CD387" s="219"/>
      <c r="CE387" s="219"/>
      <c r="CF387" s="219"/>
      <c r="CG387" s="219"/>
      <c r="CH387" s="219"/>
      <c r="CI387" s="219"/>
      <c r="CJ387" s="219"/>
      <c r="CK387" s="219"/>
      <c r="CL387" s="219"/>
      <c r="CM387" s="219"/>
      <c r="CN387" s="219"/>
      <c r="CO387" s="219"/>
      <c r="CP387" s="219"/>
      <c r="CQ387" s="219"/>
      <c r="CR387" s="219"/>
      <c r="CS387" s="219"/>
      <c r="CT387" s="219"/>
      <c r="CU387" s="219"/>
      <c r="CV387" s="219"/>
      <c r="CW387" s="219"/>
      <c r="CX387" s="219"/>
      <c r="CY387" s="219"/>
      <c r="CZ387" s="219"/>
      <c r="DA387" s="219"/>
      <c r="DB387" s="219"/>
      <c r="DC387" s="219"/>
      <c r="DD387" s="219"/>
      <c r="DE387" s="219"/>
      <c r="DF387" s="219"/>
      <c r="DG387" s="219"/>
      <c r="DH387" s="219"/>
      <c r="DI387" s="219"/>
      <c r="DJ387" s="219"/>
      <c r="DK387" s="219"/>
      <c r="DL387" s="219"/>
      <c r="DM387" s="219"/>
      <c r="DN387" s="219"/>
      <c r="DO387" s="219"/>
      <c r="DP387" s="219"/>
      <c r="DQ387" s="219"/>
      <c r="DR387" s="219"/>
      <c r="DS387" s="219"/>
      <c r="DT387" s="219"/>
      <c r="DU387" s="219"/>
      <c r="DV387" s="219"/>
      <c r="DW387" s="219"/>
      <c r="DX387" s="219"/>
      <c r="DY387" s="219"/>
      <c r="DZ387" s="219"/>
      <c r="EA387" s="219"/>
      <c r="EB387" s="219"/>
      <c r="EC387" s="219"/>
      <c r="ED387" s="219"/>
      <c r="EE387" s="219"/>
      <c r="EF387" s="219"/>
      <c r="EG387" s="219"/>
      <c r="EH387" s="219"/>
      <c r="EI387" s="219"/>
      <c r="EJ387" s="219"/>
      <c r="EK387" s="219"/>
      <c r="EL387" s="219"/>
      <c r="EM387" s="219"/>
      <c r="EN387" s="219"/>
      <c r="EO387" s="219"/>
      <c r="EP387" s="219"/>
      <c r="EQ387" s="219"/>
      <c r="ER387" s="219"/>
      <c r="ES387" s="219"/>
      <c r="ET387" s="219"/>
      <c r="EU387" s="219"/>
      <c r="EV387" s="219"/>
      <c r="EW387" s="219"/>
      <c r="EX387" s="219"/>
      <c r="EY387" s="219"/>
      <c r="EZ387" s="219"/>
      <c r="FA387" s="219"/>
      <c r="FB387" s="219"/>
      <c r="FC387" s="219"/>
      <c r="FD387" s="219"/>
      <c r="FE387" s="219"/>
      <c r="FF387" s="219"/>
      <c r="FG387" s="219"/>
      <c r="FH387" s="219"/>
      <c r="FI387" s="219"/>
      <c r="FJ387" s="219"/>
      <c r="FK387" s="219"/>
      <c r="FL387" s="219"/>
      <c r="FM387" s="219"/>
      <c r="FN387" s="219"/>
      <c r="FO387" s="219"/>
      <c r="FP387" s="219"/>
      <c r="FQ387" s="219"/>
      <c r="FR387" s="219"/>
      <c r="FS387" s="219"/>
      <c r="FT387" s="219"/>
      <c r="FU387" s="219"/>
      <c r="FV387" s="219"/>
      <c r="FW387" s="219"/>
      <c r="FX387" s="219"/>
      <c r="FY387" s="219"/>
      <c r="FZ387" s="219"/>
      <c r="GA387" s="219"/>
      <c r="GB387" s="219"/>
      <c r="GC387" s="219"/>
      <c r="GD387" s="219"/>
      <c r="GE387" s="219"/>
      <c r="GF387" s="219"/>
      <c r="GG387" s="219"/>
      <c r="GH387" s="219"/>
      <c r="GI387" s="219"/>
      <c r="GJ387" s="219"/>
      <c r="GK387" s="219"/>
      <c r="GL387" s="219"/>
      <c r="GM387" s="219"/>
      <c r="GN387" s="219"/>
      <c r="GO387" s="219"/>
      <c r="GP387" s="219"/>
      <c r="GQ387" s="219"/>
      <c r="GR387" s="219"/>
      <c r="GS387" s="219"/>
      <c r="GT387" s="219"/>
      <c r="GU387" s="219"/>
      <c r="GV387" s="219"/>
      <c r="GW387" s="219"/>
      <c r="GX387" s="219"/>
      <c r="GY387" s="219"/>
      <c r="GZ387" s="219"/>
      <c r="HA387" s="219"/>
      <c r="HB387" s="219"/>
      <c r="HC387" s="219"/>
      <c r="HD387" s="219"/>
      <c r="HE387" s="219"/>
      <c r="HF387" s="219"/>
      <c r="HG387" s="219"/>
      <c r="HH387" s="219"/>
      <c r="HI387" s="219"/>
      <c r="HJ387" s="219"/>
      <c r="HK387" s="219"/>
      <c r="HL387" s="219"/>
      <c r="HM387" s="219"/>
      <c r="HN387" s="219"/>
      <c r="HO387" s="219"/>
      <c r="HP387" s="219"/>
      <c r="HQ387" s="219"/>
      <c r="HR387" s="219"/>
      <c r="HS387" s="219"/>
      <c r="HT387" s="219"/>
      <c r="HU387" s="219"/>
      <c r="HV387" s="219"/>
      <c r="HW387" s="219"/>
      <c r="HX387" s="219"/>
      <c r="HY387" s="219"/>
      <c r="HZ387" s="219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  <c r="IR387" s="4"/>
      <c r="IS387" s="4"/>
      <c r="IT387" s="4"/>
      <c r="IU387" s="4"/>
      <c r="IV387" s="4"/>
      <c r="IW387" s="4"/>
      <c r="IX387" s="4"/>
      <c r="IY387" s="4"/>
      <c r="IZ387" s="4"/>
      <c r="JA387" s="4"/>
      <c r="JB387" s="4"/>
      <c r="JC387" s="4"/>
      <c r="JD387" s="4"/>
      <c r="JE387" s="4"/>
    </row>
    <row r="388" spans="1:265" s="78" customFormat="1">
      <c r="A388" s="76"/>
      <c r="B388" s="76"/>
      <c r="C388" s="76"/>
      <c r="D388" s="76"/>
      <c r="E388" s="76"/>
      <c r="F388" s="76"/>
      <c r="H388" s="79"/>
      <c r="I388" s="66"/>
      <c r="J388" s="80"/>
      <c r="K388" s="82"/>
      <c r="L388" s="82"/>
      <c r="M388" s="66"/>
      <c r="N388" s="82"/>
      <c r="O388" s="82"/>
      <c r="P388" s="104"/>
      <c r="Q388" s="104"/>
      <c r="R388" s="104"/>
      <c r="S388" s="82"/>
      <c r="T388" s="82"/>
      <c r="U388" s="82"/>
      <c r="V388" s="66"/>
      <c r="W388" s="82"/>
      <c r="X388" s="82"/>
      <c r="Y388" s="183"/>
      <c r="Z388" s="82"/>
      <c r="AA388" s="181"/>
      <c r="AB388" s="82"/>
      <c r="AC388" s="82"/>
      <c r="AD388" s="82"/>
      <c r="AE388" s="82"/>
      <c r="AF388" s="82"/>
      <c r="AG388" s="83"/>
      <c r="AH388" s="83"/>
      <c r="AI388" s="219"/>
      <c r="AJ388" s="219"/>
      <c r="AK388" s="219"/>
      <c r="AL388" s="66"/>
      <c r="AM388" s="219"/>
      <c r="AN388" s="219"/>
      <c r="AO388" s="219"/>
      <c r="AP388" s="219"/>
      <c r="AQ388" s="219"/>
      <c r="AR388" s="219"/>
      <c r="AS388" s="219"/>
      <c r="AT388" s="219"/>
      <c r="AU388" s="219"/>
      <c r="AV388" s="219"/>
      <c r="AW388" s="219"/>
      <c r="AX388" s="219"/>
      <c r="AY388" s="219"/>
      <c r="AZ388" s="219"/>
      <c r="BA388" s="219"/>
      <c r="BB388" s="219"/>
      <c r="BC388" s="219"/>
      <c r="BD388" s="219"/>
      <c r="BE388" s="219"/>
      <c r="BF388" s="219"/>
      <c r="BG388" s="219"/>
      <c r="BH388" s="219"/>
      <c r="BI388" s="219"/>
      <c r="BJ388" s="219"/>
      <c r="BK388" s="219"/>
      <c r="BL388" s="219"/>
      <c r="BM388" s="219"/>
      <c r="BN388" s="219"/>
      <c r="BO388" s="219"/>
      <c r="BP388" s="219"/>
      <c r="BQ388" s="219"/>
      <c r="BR388" s="219"/>
      <c r="BS388" s="219"/>
      <c r="BT388" s="219"/>
      <c r="BU388" s="219"/>
      <c r="BV388" s="219"/>
      <c r="BW388" s="219"/>
      <c r="BX388" s="219"/>
      <c r="BY388" s="219"/>
      <c r="BZ388" s="219"/>
      <c r="CA388" s="219"/>
      <c r="CB388" s="219"/>
      <c r="CC388" s="219"/>
      <c r="CD388" s="219"/>
      <c r="CE388" s="219"/>
      <c r="CF388" s="219"/>
      <c r="CG388" s="219"/>
      <c r="CH388" s="219"/>
      <c r="CI388" s="219"/>
      <c r="CJ388" s="219"/>
      <c r="CK388" s="219"/>
      <c r="CL388" s="219"/>
      <c r="CM388" s="219"/>
      <c r="CN388" s="219"/>
      <c r="CO388" s="219"/>
      <c r="CP388" s="219"/>
      <c r="CQ388" s="219"/>
      <c r="CR388" s="219"/>
      <c r="CS388" s="219"/>
      <c r="CT388" s="219"/>
      <c r="CU388" s="219"/>
      <c r="CV388" s="219"/>
      <c r="CW388" s="219"/>
      <c r="CX388" s="219"/>
      <c r="CY388" s="219"/>
      <c r="CZ388" s="219"/>
      <c r="DA388" s="219"/>
      <c r="DB388" s="219"/>
      <c r="DC388" s="219"/>
      <c r="DD388" s="219"/>
      <c r="DE388" s="219"/>
      <c r="DF388" s="219"/>
      <c r="DG388" s="219"/>
      <c r="DH388" s="219"/>
      <c r="DI388" s="219"/>
      <c r="DJ388" s="219"/>
      <c r="DK388" s="219"/>
      <c r="DL388" s="219"/>
      <c r="DM388" s="219"/>
      <c r="DN388" s="219"/>
      <c r="DO388" s="219"/>
      <c r="DP388" s="219"/>
      <c r="DQ388" s="219"/>
      <c r="DR388" s="219"/>
      <c r="DS388" s="219"/>
      <c r="DT388" s="219"/>
      <c r="DU388" s="219"/>
      <c r="DV388" s="219"/>
      <c r="DW388" s="219"/>
      <c r="DX388" s="219"/>
      <c r="DY388" s="219"/>
      <c r="DZ388" s="219"/>
      <c r="EA388" s="219"/>
      <c r="EB388" s="219"/>
      <c r="EC388" s="219"/>
      <c r="ED388" s="219"/>
      <c r="EE388" s="219"/>
      <c r="EF388" s="219"/>
      <c r="EG388" s="219"/>
      <c r="EH388" s="219"/>
      <c r="EI388" s="219"/>
      <c r="EJ388" s="219"/>
      <c r="EK388" s="219"/>
      <c r="EL388" s="219"/>
      <c r="EM388" s="219"/>
      <c r="EN388" s="219"/>
      <c r="EO388" s="219"/>
      <c r="EP388" s="219"/>
      <c r="EQ388" s="219"/>
      <c r="ER388" s="219"/>
      <c r="ES388" s="219"/>
      <c r="ET388" s="219"/>
      <c r="EU388" s="219"/>
      <c r="EV388" s="219"/>
      <c r="EW388" s="219"/>
      <c r="EX388" s="219"/>
      <c r="EY388" s="219"/>
      <c r="EZ388" s="219"/>
      <c r="FA388" s="219"/>
      <c r="FB388" s="219"/>
      <c r="FC388" s="219"/>
      <c r="FD388" s="219"/>
      <c r="FE388" s="219"/>
      <c r="FF388" s="219"/>
      <c r="FG388" s="219"/>
      <c r="FH388" s="219"/>
      <c r="FI388" s="219"/>
      <c r="FJ388" s="219"/>
      <c r="FK388" s="219"/>
      <c r="FL388" s="219"/>
      <c r="FM388" s="219"/>
      <c r="FN388" s="219"/>
      <c r="FO388" s="219"/>
      <c r="FP388" s="219"/>
      <c r="FQ388" s="219"/>
      <c r="FR388" s="219"/>
      <c r="FS388" s="219"/>
      <c r="FT388" s="219"/>
      <c r="FU388" s="219"/>
      <c r="FV388" s="219"/>
      <c r="FW388" s="219"/>
      <c r="FX388" s="219"/>
      <c r="FY388" s="219"/>
      <c r="FZ388" s="219"/>
      <c r="GA388" s="219"/>
      <c r="GB388" s="219"/>
      <c r="GC388" s="219"/>
      <c r="GD388" s="219"/>
      <c r="GE388" s="219"/>
      <c r="GF388" s="219"/>
      <c r="GG388" s="219"/>
      <c r="GH388" s="219"/>
      <c r="GI388" s="219"/>
      <c r="GJ388" s="219"/>
      <c r="GK388" s="219"/>
      <c r="GL388" s="219"/>
      <c r="GM388" s="219"/>
      <c r="GN388" s="219"/>
      <c r="GO388" s="219"/>
      <c r="GP388" s="219"/>
      <c r="GQ388" s="219"/>
      <c r="GR388" s="219"/>
      <c r="GS388" s="219"/>
      <c r="GT388" s="219"/>
      <c r="GU388" s="219"/>
      <c r="GV388" s="219"/>
      <c r="GW388" s="219"/>
      <c r="GX388" s="219"/>
      <c r="GY388" s="219"/>
      <c r="GZ388" s="219"/>
      <c r="HA388" s="219"/>
      <c r="HB388" s="219"/>
      <c r="HC388" s="219"/>
      <c r="HD388" s="219"/>
      <c r="HE388" s="219"/>
      <c r="HF388" s="219"/>
      <c r="HG388" s="219"/>
      <c r="HH388" s="219"/>
      <c r="HI388" s="219"/>
      <c r="HJ388" s="219"/>
      <c r="HK388" s="219"/>
      <c r="HL388" s="219"/>
      <c r="HM388" s="219"/>
      <c r="HN388" s="219"/>
      <c r="HO388" s="219"/>
      <c r="HP388" s="219"/>
      <c r="HQ388" s="219"/>
      <c r="HR388" s="219"/>
      <c r="HS388" s="219"/>
      <c r="HT388" s="219"/>
      <c r="HU388" s="219"/>
      <c r="HV388" s="219"/>
      <c r="HW388" s="219"/>
      <c r="HX388" s="219"/>
      <c r="HY388" s="219"/>
      <c r="HZ388" s="219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  <c r="IR388" s="4"/>
      <c r="IS388" s="4"/>
      <c r="IT388" s="4"/>
      <c r="IU388" s="4"/>
      <c r="IV388" s="4"/>
      <c r="IW388" s="4"/>
      <c r="IX388" s="4"/>
      <c r="IY388" s="4"/>
      <c r="IZ388" s="4"/>
      <c r="JA388" s="4"/>
      <c r="JB388" s="4"/>
      <c r="JC388" s="4"/>
      <c r="JD388" s="4"/>
      <c r="JE388" s="4"/>
    </row>
    <row r="389" spans="1:265" s="78" customFormat="1">
      <c r="A389" s="76"/>
      <c r="B389" s="76"/>
      <c r="C389" s="76"/>
      <c r="D389" s="76"/>
      <c r="E389" s="76"/>
      <c r="F389" s="76"/>
      <c r="H389" s="79"/>
      <c r="I389" s="66"/>
      <c r="J389" s="80"/>
      <c r="K389" s="82"/>
      <c r="L389" s="82"/>
      <c r="M389" s="66"/>
      <c r="N389" s="82"/>
      <c r="O389" s="82"/>
      <c r="P389" s="104"/>
      <c r="Q389" s="104"/>
      <c r="R389" s="104"/>
      <c r="S389" s="82"/>
      <c r="T389" s="82"/>
      <c r="U389" s="82"/>
      <c r="V389" s="66"/>
      <c r="W389" s="82"/>
      <c r="X389" s="82"/>
      <c r="Y389" s="183"/>
      <c r="Z389" s="82"/>
      <c r="AA389" s="181"/>
      <c r="AB389" s="82"/>
      <c r="AC389" s="82"/>
      <c r="AD389" s="82"/>
      <c r="AE389" s="82"/>
      <c r="AF389" s="82"/>
      <c r="AG389" s="83"/>
      <c r="AH389" s="83"/>
      <c r="AI389" s="219"/>
      <c r="AJ389" s="219"/>
      <c r="AK389" s="219"/>
      <c r="AL389" s="66"/>
      <c r="AM389" s="219"/>
      <c r="AN389" s="219"/>
      <c r="AO389" s="219"/>
      <c r="AP389" s="219"/>
      <c r="AQ389" s="219"/>
      <c r="AR389" s="219"/>
      <c r="AS389" s="219"/>
      <c r="AT389" s="219"/>
      <c r="AU389" s="219"/>
      <c r="AV389" s="219"/>
      <c r="AW389" s="219"/>
      <c r="AX389" s="219"/>
      <c r="AY389" s="219"/>
      <c r="AZ389" s="219"/>
      <c r="BA389" s="219"/>
      <c r="BB389" s="219"/>
      <c r="BC389" s="219"/>
      <c r="BD389" s="219"/>
      <c r="BE389" s="219"/>
      <c r="BF389" s="219"/>
      <c r="BG389" s="219"/>
      <c r="BH389" s="219"/>
      <c r="BI389" s="219"/>
      <c r="BJ389" s="219"/>
      <c r="BK389" s="219"/>
      <c r="BL389" s="219"/>
      <c r="BM389" s="219"/>
      <c r="BN389" s="219"/>
      <c r="BO389" s="219"/>
      <c r="BP389" s="219"/>
      <c r="BQ389" s="219"/>
      <c r="BR389" s="219"/>
      <c r="BS389" s="219"/>
      <c r="BT389" s="219"/>
      <c r="BU389" s="219"/>
      <c r="BV389" s="219"/>
      <c r="BW389" s="219"/>
      <c r="BX389" s="219"/>
      <c r="BY389" s="219"/>
      <c r="BZ389" s="219"/>
      <c r="CA389" s="219"/>
      <c r="CB389" s="219"/>
      <c r="CC389" s="219"/>
      <c r="CD389" s="219"/>
      <c r="CE389" s="219"/>
      <c r="CF389" s="219"/>
      <c r="CG389" s="219"/>
      <c r="CH389" s="219"/>
      <c r="CI389" s="219"/>
      <c r="CJ389" s="219"/>
      <c r="CK389" s="219"/>
      <c r="CL389" s="219"/>
      <c r="CM389" s="219"/>
      <c r="CN389" s="219"/>
      <c r="CO389" s="219"/>
      <c r="CP389" s="219"/>
      <c r="CQ389" s="219"/>
      <c r="CR389" s="219"/>
      <c r="CS389" s="219"/>
      <c r="CT389" s="219"/>
      <c r="CU389" s="219"/>
      <c r="CV389" s="219"/>
      <c r="CW389" s="219"/>
      <c r="CX389" s="219"/>
      <c r="CY389" s="219"/>
      <c r="CZ389" s="219"/>
      <c r="DA389" s="219"/>
      <c r="DB389" s="219"/>
      <c r="DC389" s="219"/>
      <c r="DD389" s="219"/>
      <c r="DE389" s="219"/>
      <c r="DF389" s="219"/>
      <c r="DG389" s="219"/>
      <c r="DH389" s="219"/>
      <c r="DI389" s="219"/>
      <c r="DJ389" s="219"/>
      <c r="DK389" s="219"/>
      <c r="DL389" s="219"/>
      <c r="DM389" s="219"/>
      <c r="DN389" s="219"/>
      <c r="DO389" s="219"/>
      <c r="DP389" s="219"/>
      <c r="DQ389" s="219"/>
      <c r="DR389" s="219"/>
      <c r="DS389" s="219"/>
      <c r="DT389" s="219"/>
      <c r="DU389" s="219"/>
      <c r="DV389" s="219"/>
      <c r="DW389" s="219"/>
      <c r="DX389" s="219"/>
      <c r="DY389" s="219"/>
      <c r="DZ389" s="219"/>
      <c r="EA389" s="219"/>
      <c r="EB389" s="219"/>
      <c r="EC389" s="219"/>
      <c r="ED389" s="219"/>
      <c r="EE389" s="219"/>
      <c r="EF389" s="219"/>
      <c r="EG389" s="219"/>
      <c r="EH389" s="219"/>
      <c r="EI389" s="219"/>
      <c r="EJ389" s="219"/>
      <c r="EK389" s="219"/>
      <c r="EL389" s="219"/>
      <c r="EM389" s="219"/>
      <c r="EN389" s="219"/>
      <c r="EO389" s="219"/>
      <c r="EP389" s="219"/>
      <c r="EQ389" s="219"/>
      <c r="ER389" s="219"/>
      <c r="ES389" s="219"/>
      <c r="ET389" s="219"/>
      <c r="EU389" s="219"/>
      <c r="EV389" s="219"/>
      <c r="EW389" s="219"/>
      <c r="EX389" s="219"/>
      <c r="EY389" s="219"/>
      <c r="EZ389" s="219"/>
      <c r="FA389" s="219"/>
      <c r="FB389" s="219"/>
      <c r="FC389" s="219"/>
      <c r="FD389" s="219"/>
      <c r="FE389" s="219"/>
      <c r="FF389" s="219"/>
      <c r="FG389" s="219"/>
      <c r="FH389" s="219"/>
      <c r="FI389" s="219"/>
      <c r="FJ389" s="219"/>
      <c r="FK389" s="219"/>
      <c r="FL389" s="219"/>
      <c r="FM389" s="219"/>
      <c r="FN389" s="219"/>
      <c r="FO389" s="219"/>
      <c r="FP389" s="219"/>
      <c r="FQ389" s="219"/>
      <c r="FR389" s="219"/>
      <c r="FS389" s="219"/>
      <c r="FT389" s="219"/>
      <c r="FU389" s="219"/>
      <c r="FV389" s="219"/>
      <c r="FW389" s="219"/>
      <c r="FX389" s="219"/>
      <c r="FY389" s="219"/>
      <c r="FZ389" s="219"/>
      <c r="GA389" s="219"/>
      <c r="GB389" s="219"/>
      <c r="GC389" s="219"/>
      <c r="GD389" s="219"/>
      <c r="GE389" s="219"/>
      <c r="GF389" s="219"/>
      <c r="GG389" s="219"/>
      <c r="GH389" s="219"/>
      <c r="GI389" s="219"/>
      <c r="GJ389" s="219"/>
      <c r="GK389" s="219"/>
      <c r="GL389" s="219"/>
      <c r="GM389" s="219"/>
      <c r="GN389" s="219"/>
      <c r="GO389" s="219"/>
      <c r="GP389" s="219"/>
      <c r="GQ389" s="219"/>
      <c r="GR389" s="219"/>
      <c r="GS389" s="219"/>
      <c r="GT389" s="219"/>
      <c r="GU389" s="219"/>
      <c r="GV389" s="219"/>
      <c r="GW389" s="219"/>
      <c r="GX389" s="219"/>
      <c r="GY389" s="219"/>
      <c r="GZ389" s="219"/>
      <c r="HA389" s="219"/>
      <c r="HB389" s="219"/>
      <c r="HC389" s="219"/>
      <c r="HD389" s="219"/>
      <c r="HE389" s="219"/>
      <c r="HF389" s="219"/>
      <c r="HG389" s="219"/>
      <c r="HH389" s="219"/>
      <c r="HI389" s="219"/>
      <c r="HJ389" s="219"/>
      <c r="HK389" s="219"/>
      <c r="HL389" s="219"/>
      <c r="HM389" s="219"/>
      <c r="HN389" s="219"/>
      <c r="HO389" s="219"/>
      <c r="HP389" s="219"/>
      <c r="HQ389" s="219"/>
      <c r="HR389" s="219"/>
      <c r="HS389" s="219"/>
      <c r="HT389" s="219"/>
      <c r="HU389" s="219"/>
      <c r="HV389" s="219"/>
      <c r="HW389" s="219"/>
      <c r="HX389" s="219"/>
      <c r="HY389" s="219"/>
      <c r="HZ389" s="219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  <c r="IR389" s="4"/>
      <c r="IS389" s="4"/>
      <c r="IT389" s="4"/>
      <c r="IU389" s="4"/>
      <c r="IV389" s="4"/>
      <c r="IW389" s="4"/>
      <c r="IX389" s="4"/>
      <c r="IY389" s="4"/>
      <c r="IZ389" s="4"/>
      <c r="JA389" s="4"/>
      <c r="JB389" s="4"/>
      <c r="JC389" s="4"/>
      <c r="JD389" s="4"/>
      <c r="JE389" s="4"/>
    </row>
    <row r="390" spans="1:265" s="78" customFormat="1">
      <c r="A390" s="76"/>
      <c r="B390" s="76"/>
      <c r="C390" s="76"/>
      <c r="D390" s="76"/>
      <c r="E390" s="76"/>
      <c r="F390" s="76"/>
      <c r="H390" s="79"/>
      <c r="I390" s="66"/>
      <c r="J390" s="80"/>
      <c r="K390" s="82"/>
      <c r="L390" s="82"/>
      <c r="M390" s="66"/>
      <c r="N390" s="82"/>
      <c r="O390" s="82"/>
      <c r="P390" s="104"/>
      <c r="Q390" s="104"/>
      <c r="R390" s="104"/>
      <c r="S390" s="82"/>
      <c r="T390" s="82"/>
      <c r="U390" s="82"/>
      <c r="V390" s="66"/>
      <c r="W390" s="82"/>
      <c r="X390" s="82"/>
      <c r="Y390" s="183"/>
      <c r="Z390" s="82"/>
      <c r="AA390" s="181"/>
      <c r="AB390" s="82"/>
      <c r="AC390" s="82"/>
      <c r="AD390" s="82"/>
      <c r="AE390" s="82"/>
      <c r="AF390" s="82"/>
      <c r="AG390" s="83"/>
      <c r="AH390" s="83"/>
      <c r="AI390" s="219"/>
      <c r="AJ390" s="219"/>
      <c r="AK390" s="219"/>
      <c r="AL390" s="66"/>
      <c r="AM390" s="219"/>
      <c r="AN390" s="219"/>
      <c r="AO390" s="219"/>
      <c r="AP390" s="219"/>
      <c r="AQ390" s="219"/>
      <c r="AR390" s="219"/>
      <c r="AS390" s="219"/>
      <c r="AT390" s="219"/>
      <c r="AU390" s="219"/>
      <c r="AV390" s="219"/>
      <c r="AW390" s="219"/>
      <c r="AX390" s="219"/>
      <c r="AY390" s="219"/>
      <c r="AZ390" s="219"/>
      <c r="BA390" s="219"/>
      <c r="BB390" s="219"/>
      <c r="BC390" s="219"/>
      <c r="BD390" s="219"/>
      <c r="BE390" s="219"/>
      <c r="BF390" s="219"/>
      <c r="BG390" s="219"/>
      <c r="BH390" s="219"/>
      <c r="BI390" s="219"/>
      <c r="BJ390" s="219"/>
      <c r="BK390" s="219"/>
      <c r="BL390" s="219"/>
      <c r="BM390" s="219"/>
      <c r="BN390" s="219"/>
      <c r="BO390" s="219"/>
      <c r="BP390" s="219"/>
      <c r="BQ390" s="219"/>
      <c r="BR390" s="219"/>
      <c r="BS390" s="219"/>
      <c r="BT390" s="219"/>
      <c r="BU390" s="219"/>
      <c r="BV390" s="219"/>
      <c r="BW390" s="219"/>
      <c r="BX390" s="219"/>
      <c r="BY390" s="219"/>
      <c r="BZ390" s="219"/>
      <c r="CA390" s="219"/>
      <c r="CB390" s="219"/>
      <c r="CC390" s="219"/>
      <c r="CD390" s="219"/>
      <c r="CE390" s="219"/>
      <c r="CF390" s="219"/>
      <c r="CG390" s="219"/>
      <c r="CH390" s="219"/>
      <c r="CI390" s="219"/>
      <c r="CJ390" s="219"/>
      <c r="CK390" s="219"/>
      <c r="CL390" s="219"/>
      <c r="CM390" s="219"/>
      <c r="CN390" s="219"/>
      <c r="CO390" s="219"/>
      <c r="CP390" s="219"/>
      <c r="CQ390" s="219"/>
      <c r="CR390" s="219"/>
      <c r="CS390" s="219"/>
      <c r="CT390" s="219"/>
      <c r="CU390" s="219"/>
      <c r="CV390" s="219"/>
      <c r="CW390" s="219"/>
      <c r="CX390" s="219"/>
      <c r="CY390" s="219"/>
      <c r="CZ390" s="219"/>
      <c r="DA390" s="219"/>
      <c r="DB390" s="219"/>
      <c r="DC390" s="219"/>
      <c r="DD390" s="219"/>
      <c r="DE390" s="219"/>
      <c r="DF390" s="219"/>
      <c r="DG390" s="219"/>
      <c r="DH390" s="219"/>
      <c r="DI390" s="219"/>
      <c r="DJ390" s="219"/>
      <c r="DK390" s="219"/>
      <c r="DL390" s="219"/>
      <c r="DM390" s="219"/>
      <c r="DN390" s="219"/>
      <c r="DO390" s="219"/>
      <c r="DP390" s="219"/>
      <c r="DQ390" s="219"/>
      <c r="DR390" s="219"/>
      <c r="DS390" s="219"/>
      <c r="DT390" s="219"/>
      <c r="DU390" s="219"/>
      <c r="DV390" s="219"/>
      <c r="DW390" s="219"/>
      <c r="DX390" s="219"/>
      <c r="DY390" s="219"/>
      <c r="DZ390" s="219"/>
      <c r="EA390" s="219"/>
      <c r="EB390" s="219"/>
      <c r="EC390" s="219"/>
      <c r="ED390" s="219"/>
      <c r="EE390" s="219"/>
      <c r="EF390" s="219"/>
      <c r="EG390" s="219"/>
      <c r="EH390" s="219"/>
      <c r="EI390" s="219"/>
      <c r="EJ390" s="219"/>
      <c r="EK390" s="219"/>
      <c r="EL390" s="219"/>
      <c r="EM390" s="219"/>
      <c r="EN390" s="219"/>
      <c r="EO390" s="219"/>
      <c r="EP390" s="219"/>
      <c r="EQ390" s="219"/>
      <c r="ER390" s="219"/>
      <c r="ES390" s="219"/>
      <c r="ET390" s="219"/>
      <c r="EU390" s="219"/>
      <c r="EV390" s="219"/>
      <c r="EW390" s="219"/>
      <c r="EX390" s="219"/>
      <c r="EY390" s="219"/>
      <c r="EZ390" s="219"/>
      <c r="FA390" s="219"/>
      <c r="FB390" s="219"/>
      <c r="FC390" s="219"/>
      <c r="FD390" s="219"/>
      <c r="FE390" s="219"/>
      <c r="FF390" s="219"/>
      <c r="FG390" s="219"/>
      <c r="FH390" s="219"/>
      <c r="FI390" s="219"/>
      <c r="FJ390" s="219"/>
      <c r="FK390" s="219"/>
      <c r="FL390" s="219"/>
      <c r="FM390" s="219"/>
      <c r="FN390" s="219"/>
      <c r="FO390" s="219"/>
      <c r="FP390" s="219"/>
      <c r="FQ390" s="219"/>
      <c r="FR390" s="219"/>
      <c r="FS390" s="219"/>
      <c r="FT390" s="219"/>
      <c r="FU390" s="219"/>
      <c r="FV390" s="219"/>
      <c r="FW390" s="219"/>
      <c r="FX390" s="219"/>
      <c r="FY390" s="219"/>
      <c r="FZ390" s="219"/>
      <c r="GA390" s="219"/>
      <c r="GB390" s="219"/>
      <c r="GC390" s="219"/>
      <c r="GD390" s="219"/>
      <c r="GE390" s="219"/>
      <c r="GF390" s="219"/>
      <c r="GG390" s="219"/>
      <c r="GH390" s="219"/>
      <c r="GI390" s="219"/>
      <c r="GJ390" s="219"/>
      <c r="GK390" s="219"/>
      <c r="GL390" s="219"/>
      <c r="GM390" s="219"/>
      <c r="GN390" s="219"/>
      <c r="GO390" s="219"/>
      <c r="GP390" s="219"/>
      <c r="GQ390" s="219"/>
      <c r="GR390" s="219"/>
      <c r="GS390" s="219"/>
      <c r="GT390" s="219"/>
      <c r="GU390" s="219"/>
      <c r="GV390" s="219"/>
      <c r="GW390" s="219"/>
      <c r="GX390" s="219"/>
      <c r="GY390" s="219"/>
      <c r="GZ390" s="219"/>
      <c r="HA390" s="219"/>
      <c r="HB390" s="219"/>
      <c r="HC390" s="219"/>
      <c r="HD390" s="219"/>
      <c r="HE390" s="219"/>
      <c r="HF390" s="219"/>
      <c r="HG390" s="219"/>
      <c r="HH390" s="219"/>
      <c r="HI390" s="219"/>
      <c r="HJ390" s="219"/>
      <c r="HK390" s="219"/>
      <c r="HL390" s="219"/>
      <c r="HM390" s="219"/>
      <c r="HN390" s="219"/>
      <c r="HO390" s="219"/>
      <c r="HP390" s="219"/>
      <c r="HQ390" s="219"/>
      <c r="HR390" s="219"/>
      <c r="HS390" s="219"/>
      <c r="HT390" s="219"/>
      <c r="HU390" s="219"/>
      <c r="HV390" s="219"/>
      <c r="HW390" s="219"/>
      <c r="HX390" s="219"/>
      <c r="HY390" s="219"/>
      <c r="HZ390" s="219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  <c r="IR390" s="4"/>
      <c r="IS390" s="4"/>
      <c r="IT390" s="4"/>
      <c r="IU390" s="4"/>
      <c r="IV390" s="4"/>
      <c r="IW390" s="4"/>
      <c r="IX390" s="4"/>
      <c r="IY390" s="4"/>
      <c r="IZ390" s="4"/>
      <c r="JA390" s="4"/>
      <c r="JB390" s="4"/>
      <c r="JC390" s="4"/>
      <c r="JD390" s="4"/>
      <c r="JE390" s="4"/>
    </row>
    <row r="391" spans="1:265" s="78" customFormat="1">
      <c r="A391" s="76"/>
      <c r="B391" s="76"/>
      <c r="C391" s="76"/>
      <c r="D391" s="76"/>
      <c r="E391" s="76"/>
      <c r="F391" s="76"/>
      <c r="H391" s="79"/>
      <c r="I391" s="66"/>
      <c r="J391" s="80"/>
      <c r="K391" s="82"/>
      <c r="L391" s="82"/>
      <c r="M391" s="66"/>
      <c r="N391" s="82"/>
      <c r="O391" s="82"/>
      <c r="P391" s="104"/>
      <c r="Q391" s="104"/>
      <c r="R391" s="104"/>
      <c r="S391" s="82"/>
      <c r="T391" s="82"/>
      <c r="U391" s="82"/>
      <c r="V391" s="66"/>
      <c r="W391" s="82"/>
      <c r="X391" s="82"/>
      <c r="Y391" s="183"/>
      <c r="Z391" s="82"/>
      <c r="AA391" s="181"/>
      <c r="AB391" s="82"/>
      <c r="AC391" s="82"/>
      <c r="AD391" s="82"/>
      <c r="AE391" s="82"/>
      <c r="AF391" s="82"/>
      <c r="AG391" s="83"/>
      <c r="AH391" s="83"/>
      <c r="AI391" s="219"/>
      <c r="AJ391" s="219"/>
      <c r="AK391" s="219"/>
      <c r="AL391" s="66"/>
      <c r="AM391" s="219"/>
      <c r="AN391" s="219"/>
      <c r="AO391" s="219"/>
      <c r="AP391" s="219"/>
      <c r="AQ391" s="219"/>
      <c r="AR391" s="219"/>
      <c r="AS391" s="219"/>
      <c r="AT391" s="219"/>
      <c r="AU391" s="219"/>
      <c r="AV391" s="219"/>
      <c r="AW391" s="219"/>
      <c r="AX391" s="219"/>
      <c r="AY391" s="219"/>
      <c r="AZ391" s="219"/>
      <c r="BA391" s="219"/>
      <c r="BB391" s="219"/>
      <c r="BC391" s="219"/>
      <c r="BD391" s="219"/>
      <c r="BE391" s="219"/>
      <c r="BF391" s="219"/>
      <c r="BG391" s="219"/>
      <c r="BH391" s="219"/>
      <c r="BI391" s="219"/>
      <c r="BJ391" s="219"/>
      <c r="BK391" s="219"/>
      <c r="BL391" s="219"/>
      <c r="BM391" s="219"/>
      <c r="BN391" s="219"/>
      <c r="BO391" s="219"/>
      <c r="BP391" s="219"/>
      <c r="BQ391" s="219"/>
      <c r="BR391" s="219"/>
      <c r="BS391" s="219"/>
      <c r="BT391" s="219"/>
      <c r="BU391" s="219"/>
      <c r="BV391" s="219"/>
      <c r="BW391" s="219"/>
      <c r="BX391" s="219"/>
      <c r="BY391" s="219"/>
      <c r="BZ391" s="219"/>
      <c r="CA391" s="219"/>
      <c r="CB391" s="219"/>
      <c r="CC391" s="219"/>
      <c r="CD391" s="219"/>
      <c r="CE391" s="219"/>
      <c r="CF391" s="219"/>
      <c r="CG391" s="219"/>
      <c r="CH391" s="219"/>
      <c r="CI391" s="219"/>
      <c r="CJ391" s="219"/>
      <c r="CK391" s="219"/>
      <c r="CL391" s="219"/>
      <c r="CM391" s="219"/>
      <c r="CN391" s="219"/>
      <c r="CO391" s="219"/>
      <c r="CP391" s="219"/>
      <c r="CQ391" s="219"/>
      <c r="CR391" s="219"/>
      <c r="CS391" s="219"/>
      <c r="CT391" s="219"/>
      <c r="CU391" s="219"/>
      <c r="CV391" s="219"/>
      <c r="CW391" s="219"/>
      <c r="CX391" s="219"/>
      <c r="CY391" s="219"/>
      <c r="CZ391" s="219"/>
      <c r="DA391" s="219"/>
      <c r="DB391" s="219"/>
      <c r="DC391" s="219"/>
      <c r="DD391" s="219"/>
      <c r="DE391" s="219"/>
      <c r="DF391" s="219"/>
      <c r="DG391" s="219"/>
      <c r="DH391" s="219"/>
      <c r="DI391" s="219"/>
      <c r="DJ391" s="219"/>
      <c r="DK391" s="219"/>
      <c r="DL391" s="219"/>
      <c r="DM391" s="219"/>
      <c r="DN391" s="219"/>
      <c r="DO391" s="219"/>
      <c r="DP391" s="219"/>
      <c r="DQ391" s="219"/>
      <c r="DR391" s="219"/>
      <c r="DS391" s="219"/>
      <c r="DT391" s="219"/>
      <c r="DU391" s="219"/>
      <c r="DV391" s="219"/>
      <c r="DW391" s="219"/>
      <c r="DX391" s="219"/>
      <c r="DY391" s="219"/>
      <c r="DZ391" s="219"/>
      <c r="EA391" s="219"/>
      <c r="EB391" s="219"/>
      <c r="EC391" s="219"/>
      <c r="ED391" s="219"/>
      <c r="EE391" s="219"/>
      <c r="EF391" s="219"/>
      <c r="EG391" s="219"/>
      <c r="EH391" s="219"/>
      <c r="EI391" s="219"/>
      <c r="EJ391" s="219"/>
      <c r="EK391" s="219"/>
      <c r="EL391" s="219"/>
      <c r="EM391" s="219"/>
      <c r="EN391" s="219"/>
      <c r="EO391" s="219"/>
      <c r="EP391" s="219"/>
      <c r="EQ391" s="219"/>
      <c r="ER391" s="219"/>
      <c r="ES391" s="219"/>
      <c r="ET391" s="219"/>
      <c r="EU391" s="219"/>
      <c r="EV391" s="219"/>
      <c r="EW391" s="219"/>
      <c r="EX391" s="219"/>
      <c r="EY391" s="219"/>
      <c r="EZ391" s="219"/>
      <c r="FA391" s="219"/>
      <c r="FB391" s="219"/>
      <c r="FC391" s="219"/>
      <c r="FD391" s="219"/>
      <c r="FE391" s="219"/>
      <c r="FF391" s="219"/>
      <c r="FG391" s="219"/>
      <c r="FH391" s="219"/>
      <c r="FI391" s="219"/>
      <c r="FJ391" s="219"/>
      <c r="FK391" s="219"/>
      <c r="FL391" s="219"/>
      <c r="FM391" s="219"/>
      <c r="FN391" s="219"/>
      <c r="FO391" s="219"/>
      <c r="FP391" s="219"/>
      <c r="FQ391" s="219"/>
      <c r="FR391" s="219"/>
      <c r="FS391" s="219"/>
      <c r="FT391" s="219"/>
      <c r="FU391" s="219"/>
      <c r="FV391" s="219"/>
      <c r="FW391" s="219"/>
      <c r="FX391" s="219"/>
      <c r="FY391" s="219"/>
      <c r="FZ391" s="219"/>
      <c r="GA391" s="219"/>
      <c r="GB391" s="219"/>
      <c r="GC391" s="219"/>
      <c r="GD391" s="219"/>
      <c r="GE391" s="219"/>
      <c r="GF391" s="219"/>
      <c r="GG391" s="219"/>
      <c r="GH391" s="219"/>
      <c r="GI391" s="219"/>
      <c r="GJ391" s="219"/>
      <c r="GK391" s="219"/>
      <c r="GL391" s="219"/>
      <c r="GM391" s="219"/>
      <c r="GN391" s="219"/>
      <c r="GO391" s="219"/>
      <c r="GP391" s="219"/>
      <c r="GQ391" s="219"/>
      <c r="GR391" s="219"/>
      <c r="GS391" s="219"/>
      <c r="GT391" s="219"/>
      <c r="GU391" s="219"/>
      <c r="GV391" s="219"/>
      <c r="GW391" s="219"/>
      <c r="GX391" s="219"/>
      <c r="GY391" s="219"/>
      <c r="GZ391" s="219"/>
      <c r="HA391" s="219"/>
      <c r="HB391" s="219"/>
      <c r="HC391" s="219"/>
      <c r="HD391" s="219"/>
      <c r="HE391" s="219"/>
      <c r="HF391" s="219"/>
      <c r="HG391" s="219"/>
      <c r="HH391" s="219"/>
      <c r="HI391" s="219"/>
      <c r="HJ391" s="219"/>
      <c r="HK391" s="219"/>
      <c r="HL391" s="219"/>
      <c r="HM391" s="219"/>
      <c r="HN391" s="219"/>
      <c r="HO391" s="219"/>
      <c r="HP391" s="219"/>
      <c r="HQ391" s="219"/>
      <c r="HR391" s="219"/>
      <c r="HS391" s="219"/>
      <c r="HT391" s="219"/>
      <c r="HU391" s="219"/>
      <c r="HV391" s="219"/>
      <c r="HW391" s="219"/>
      <c r="HX391" s="219"/>
      <c r="HY391" s="219"/>
      <c r="HZ391" s="219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  <c r="IR391" s="4"/>
      <c r="IS391" s="4"/>
      <c r="IT391" s="4"/>
      <c r="IU391" s="4"/>
      <c r="IV391" s="4"/>
      <c r="IW391" s="4"/>
      <c r="IX391" s="4"/>
      <c r="IY391" s="4"/>
      <c r="IZ391" s="4"/>
      <c r="JA391" s="4"/>
      <c r="JB391" s="4"/>
      <c r="JC391" s="4"/>
      <c r="JD391" s="4"/>
      <c r="JE391" s="4"/>
    </row>
    <row r="392" spans="1:265" s="78" customFormat="1">
      <c r="A392" s="76"/>
      <c r="B392" s="76"/>
      <c r="C392" s="76"/>
      <c r="D392" s="76"/>
      <c r="E392" s="76"/>
      <c r="F392" s="76"/>
      <c r="H392" s="79"/>
      <c r="I392" s="66"/>
      <c r="J392" s="80"/>
      <c r="K392" s="82"/>
      <c r="L392" s="82"/>
      <c r="M392" s="66"/>
      <c r="N392" s="82"/>
      <c r="O392" s="82"/>
      <c r="P392" s="104"/>
      <c r="Q392" s="104"/>
      <c r="R392" s="104"/>
      <c r="S392" s="82"/>
      <c r="T392" s="82"/>
      <c r="U392" s="82"/>
      <c r="V392" s="66"/>
      <c r="W392" s="82"/>
      <c r="X392" s="82"/>
      <c r="Y392" s="183"/>
      <c r="Z392" s="82"/>
      <c r="AA392" s="181"/>
      <c r="AB392" s="82"/>
      <c r="AC392" s="82"/>
      <c r="AD392" s="82"/>
      <c r="AE392" s="82"/>
      <c r="AF392" s="82"/>
      <c r="AG392" s="83"/>
      <c r="AH392" s="83"/>
      <c r="AI392" s="219"/>
      <c r="AJ392" s="219"/>
      <c r="AK392" s="219"/>
      <c r="AL392" s="66"/>
      <c r="AM392" s="219"/>
      <c r="AN392" s="219"/>
      <c r="AO392" s="219"/>
      <c r="AP392" s="219"/>
      <c r="AQ392" s="219"/>
      <c r="AR392" s="219"/>
      <c r="AS392" s="219"/>
      <c r="AT392" s="219"/>
      <c r="AU392" s="219"/>
      <c r="AV392" s="219"/>
      <c r="AW392" s="219"/>
      <c r="AX392" s="219"/>
      <c r="AY392" s="219"/>
      <c r="AZ392" s="219"/>
      <c r="BA392" s="219"/>
      <c r="BB392" s="219"/>
      <c r="BC392" s="219"/>
      <c r="BD392" s="219"/>
      <c r="BE392" s="219"/>
      <c r="BF392" s="219"/>
      <c r="BG392" s="219"/>
      <c r="BH392" s="219"/>
      <c r="BI392" s="219"/>
      <c r="BJ392" s="219"/>
      <c r="BK392" s="219"/>
      <c r="BL392" s="219"/>
      <c r="BM392" s="219"/>
      <c r="BN392" s="219"/>
      <c r="BO392" s="219"/>
      <c r="BP392" s="219"/>
      <c r="BQ392" s="219"/>
      <c r="BR392" s="219"/>
      <c r="BS392" s="219"/>
      <c r="BT392" s="219"/>
      <c r="BU392" s="219"/>
      <c r="BV392" s="219"/>
      <c r="BW392" s="219"/>
      <c r="BX392" s="219"/>
      <c r="BY392" s="219"/>
      <c r="BZ392" s="219"/>
      <c r="CA392" s="219"/>
      <c r="CB392" s="219"/>
      <c r="CC392" s="219"/>
      <c r="CD392" s="219"/>
      <c r="CE392" s="219"/>
      <c r="CF392" s="219"/>
      <c r="CG392" s="219"/>
      <c r="CH392" s="219"/>
      <c r="CI392" s="219"/>
      <c r="CJ392" s="219"/>
      <c r="CK392" s="219"/>
      <c r="CL392" s="219"/>
      <c r="CM392" s="219"/>
      <c r="CN392" s="219"/>
      <c r="CO392" s="219"/>
      <c r="CP392" s="219"/>
      <c r="CQ392" s="219"/>
      <c r="CR392" s="219"/>
      <c r="CS392" s="219"/>
      <c r="CT392" s="219"/>
      <c r="CU392" s="219"/>
      <c r="CV392" s="219"/>
      <c r="CW392" s="219"/>
      <c r="CX392" s="219"/>
      <c r="CY392" s="219"/>
      <c r="CZ392" s="219"/>
      <c r="DA392" s="219"/>
      <c r="DB392" s="219"/>
      <c r="DC392" s="219"/>
      <c r="DD392" s="219"/>
      <c r="DE392" s="219"/>
      <c r="DF392" s="219"/>
      <c r="DG392" s="219"/>
      <c r="DH392" s="219"/>
      <c r="DI392" s="219"/>
      <c r="DJ392" s="219"/>
      <c r="DK392" s="219"/>
      <c r="DL392" s="219"/>
      <c r="DM392" s="219"/>
      <c r="DN392" s="219"/>
      <c r="DO392" s="219"/>
      <c r="DP392" s="219"/>
      <c r="DQ392" s="219"/>
      <c r="DR392" s="219"/>
      <c r="DS392" s="219"/>
      <c r="DT392" s="219"/>
      <c r="DU392" s="219"/>
      <c r="DV392" s="219"/>
      <c r="DW392" s="219"/>
      <c r="DX392" s="219"/>
      <c r="DY392" s="219"/>
      <c r="DZ392" s="219"/>
      <c r="EA392" s="219"/>
      <c r="EB392" s="219"/>
      <c r="EC392" s="219"/>
      <c r="ED392" s="219"/>
      <c r="EE392" s="219"/>
      <c r="EF392" s="219"/>
      <c r="EG392" s="219"/>
      <c r="EH392" s="219"/>
      <c r="EI392" s="219"/>
      <c r="EJ392" s="219"/>
      <c r="EK392" s="219"/>
      <c r="EL392" s="219"/>
      <c r="EM392" s="219"/>
      <c r="EN392" s="219"/>
      <c r="EO392" s="219"/>
      <c r="EP392" s="219"/>
      <c r="EQ392" s="219"/>
      <c r="ER392" s="219"/>
      <c r="ES392" s="219"/>
      <c r="ET392" s="219"/>
      <c r="EU392" s="219"/>
      <c r="EV392" s="219"/>
      <c r="EW392" s="219"/>
      <c r="EX392" s="219"/>
      <c r="EY392" s="219"/>
      <c r="EZ392" s="219"/>
      <c r="FA392" s="219"/>
      <c r="FB392" s="219"/>
      <c r="FC392" s="219"/>
      <c r="FD392" s="219"/>
      <c r="FE392" s="219"/>
      <c r="FF392" s="219"/>
      <c r="FG392" s="219"/>
      <c r="FH392" s="219"/>
      <c r="FI392" s="219"/>
      <c r="FJ392" s="219"/>
      <c r="FK392" s="219"/>
      <c r="FL392" s="219"/>
      <c r="FM392" s="219"/>
      <c r="FN392" s="219"/>
      <c r="FO392" s="219"/>
      <c r="FP392" s="219"/>
      <c r="FQ392" s="219"/>
      <c r="FR392" s="219"/>
      <c r="FS392" s="219"/>
      <c r="FT392" s="219"/>
      <c r="FU392" s="219"/>
      <c r="FV392" s="219"/>
      <c r="FW392" s="219"/>
      <c r="FX392" s="219"/>
      <c r="FY392" s="219"/>
      <c r="FZ392" s="219"/>
      <c r="GA392" s="219"/>
      <c r="GB392" s="219"/>
      <c r="GC392" s="219"/>
      <c r="GD392" s="219"/>
      <c r="GE392" s="219"/>
      <c r="GF392" s="219"/>
      <c r="GG392" s="219"/>
      <c r="GH392" s="219"/>
      <c r="GI392" s="219"/>
      <c r="GJ392" s="219"/>
      <c r="GK392" s="219"/>
      <c r="GL392" s="219"/>
      <c r="GM392" s="219"/>
      <c r="GN392" s="219"/>
      <c r="GO392" s="219"/>
      <c r="GP392" s="219"/>
      <c r="GQ392" s="219"/>
      <c r="GR392" s="219"/>
      <c r="GS392" s="219"/>
      <c r="GT392" s="219"/>
      <c r="GU392" s="219"/>
      <c r="GV392" s="219"/>
      <c r="GW392" s="219"/>
      <c r="GX392" s="219"/>
      <c r="GY392" s="219"/>
      <c r="GZ392" s="219"/>
      <c r="HA392" s="219"/>
      <c r="HB392" s="219"/>
      <c r="HC392" s="219"/>
      <c r="HD392" s="219"/>
      <c r="HE392" s="219"/>
      <c r="HF392" s="219"/>
      <c r="HG392" s="219"/>
      <c r="HH392" s="219"/>
      <c r="HI392" s="219"/>
      <c r="HJ392" s="219"/>
      <c r="HK392" s="219"/>
      <c r="HL392" s="219"/>
      <c r="HM392" s="219"/>
      <c r="HN392" s="219"/>
      <c r="HO392" s="219"/>
      <c r="HP392" s="219"/>
      <c r="HQ392" s="219"/>
      <c r="HR392" s="219"/>
      <c r="HS392" s="219"/>
      <c r="HT392" s="219"/>
      <c r="HU392" s="219"/>
      <c r="HV392" s="219"/>
      <c r="HW392" s="219"/>
      <c r="HX392" s="219"/>
      <c r="HY392" s="219"/>
      <c r="HZ392" s="219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  <c r="IR392" s="4"/>
      <c r="IS392" s="4"/>
      <c r="IT392" s="4"/>
      <c r="IU392" s="4"/>
      <c r="IV392" s="4"/>
      <c r="IW392" s="4"/>
      <c r="IX392" s="4"/>
      <c r="IY392" s="4"/>
      <c r="IZ392" s="4"/>
      <c r="JA392" s="4"/>
      <c r="JB392" s="4"/>
      <c r="JC392" s="4"/>
      <c r="JD392" s="4"/>
      <c r="JE392" s="4"/>
    </row>
    <row r="393" spans="1:265" s="78" customFormat="1">
      <c r="A393" s="76"/>
      <c r="B393" s="76"/>
      <c r="C393" s="76"/>
      <c r="D393" s="76"/>
      <c r="E393" s="76"/>
      <c r="F393" s="76"/>
      <c r="H393" s="79"/>
      <c r="I393" s="66"/>
      <c r="J393" s="80"/>
      <c r="K393" s="82"/>
      <c r="L393" s="82"/>
      <c r="M393" s="66"/>
      <c r="N393" s="82"/>
      <c r="O393" s="82"/>
      <c r="P393" s="104"/>
      <c r="Q393" s="104"/>
      <c r="R393" s="104"/>
      <c r="S393" s="82"/>
      <c r="T393" s="82"/>
      <c r="U393" s="82"/>
      <c r="V393" s="66"/>
      <c r="W393" s="82"/>
      <c r="X393" s="82"/>
      <c r="Y393" s="183"/>
      <c r="Z393" s="82"/>
      <c r="AA393" s="181"/>
      <c r="AB393" s="82"/>
      <c r="AC393" s="82"/>
      <c r="AD393" s="82"/>
      <c r="AE393" s="82"/>
      <c r="AF393" s="82"/>
      <c r="AG393" s="83"/>
      <c r="AH393" s="83"/>
      <c r="AI393" s="219"/>
      <c r="AJ393" s="219"/>
      <c r="AK393" s="219"/>
      <c r="AL393" s="66"/>
      <c r="AM393" s="219"/>
      <c r="AN393" s="219"/>
      <c r="AO393" s="219"/>
      <c r="AP393" s="219"/>
      <c r="AQ393" s="219"/>
      <c r="AR393" s="219"/>
      <c r="AS393" s="219"/>
      <c r="AT393" s="219"/>
      <c r="AU393" s="219"/>
      <c r="AV393" s="219"/>
      <c r="AW393" s="219"/>
      <c r="AX393" s="219"/>
      <c r="AY393" s="219"/>
      <c r="AZ393" s="219"/>
      <c r="BA393" s="219"/>
      <c r="BB393" s="219"/>
      <c r="BC393" s="219"/>
      <c r="BD393" s="219"/>
      <c r="BE393" s="219"/>
      <c r="BF393" s="219"/>
      <c r="BG393" s="219"/>
      <c r="BH393" s="219"/>
      <c r="BI393" s="219"/>
      <c r="BJ393" s="219"/>
      <c r="BK393" s="219"/>
      <c r="BL393" s="219"/>
      <c r="BM393" s="219"/>
      <c r="BN393" s="219"/>
      <c r="BO393" s="219"/>
      <c r="BP393" s="219"/>
      <c r="BQ393" s="219"/>
      <c r="BR393" s="219"/>
      <c r="BS393" s="219"/>
      <c r="BT393" s="219"/>
      <c r="BU393" s="219"/>
      <c r="BV393" s="219"/>
      <c r="BW393" s="219"/>
      <c r="BX393" s="219"/>
      <c r="BY393" s="219"/>
      <c r="BZ393" s="219"/>
      <c r="CA393" s="219"/>
      <c r="CB393" s="219"/>
      <c r="CC393" s="219"/>
      <c r="CD393" s="219"/>
      <c r="CE393" s="219"/>
      <c r="CF393" s="219"/>
      <c r="CG393" s="219"/>
      <c r="CH393" s="219"/>
      <c r="CI393" s="219"/>
      <c r="CJ393" s="219"/>
      <c r="CK393" s="219"/>
      <c r="CL393" s="219"/>
      <c r="CM393" s="219"/>
      <c r="CN393" s="219"/>
      <c r="CO393" s="219"/>
      <c r="CP393" s="219"/>
      <c r="CQ393" s="219"/>
      <c r="CR393" s="219"/>
      <c r="CS393" s="219"/>
      <c r="CT393" s="219"/>
      <c r="CU393" s="219"/>
      <c r="CV393" s="219"/>
      <c r="CW393" s="219"/>
      <c r="CX393" s="219"/>
      <c r="CY393" s="219"/>
      <c r="CZ393" s="219"/>
      <c r="DA393" s="219"/>
      <c r="DB393" s="219"/>
      <c r="DC393" s="219"/>
      <c r="DD393" s="219"/>
      <c r="DE393" s="219"/>
      <c r="DF393" s="219"/>
      <c r="DG393" s="219"/>
      <c r="DH393" s="219"/>
      <c r="DI393" s="219"/>
      <c r="DJ393" s="219"/>
      <c r="DK393" s="219"/>
      <c r="DL393" s="219"/>
      <c r="DM393" s="219"/>
      <c r="DN393" s="219"/>
      <c r="DO393" s="219"/>
      <c r="DP393" s="219"/>
      <c r="DQ393" s="219"/>
      <c r="DR393" s="219"/>
      <c r="DS393" s="219"/>
      <c r="DT393" s="219"/>
      <c r="DU393" s="219"/>
      <c r="DV393" s="219"/>
      <c r="DW393" s="219"/>
      <c r="DX393" s="219"/>
      <c r="DY393" s="219"/>
      <c r="DZ393" s="219"/>
      <c r="EA393" s="219"/>
      <c r="EB393" s="219"/>
      <c r="EC393" s="219"/>
      <c r="ED393" s="219"/>
      <c r="EE393" s="219"/>
      <c r="EF393" s="219"/>
      <c r="EG393" s="219"/>
      <c r="EH393" s="219"/>
      <c r="EI393" s="219"/>
      <c r="EJ393" s="219"/>
      <c r="EK393" s="219"/>
      <c r="EL393" s="219"/>
      <c r="EM393" s="219"/>
      <c r="EN393" s="219"/>
      <c r="EO393" s="219"/>
      <c r="EP393" s="219"/>
      <c r="EQ393" s="219"/>
      <c r="ER393" s="219"/>
      <c r="ES393" s="219"/>
      <c r="ET393" s="219"/>
      <c r="EU393" s="219"/>
      <c r="EV393" s="219"/>
      <c r="EW393" s="219"/>
      <c r="EX393" s="219"/>
      <c r="EY393" s="219"/>
      <c r="EZ393" s="219"/>
      <c r="FA393" s="219"/>
      <c r="FB393" s="219"/>
      <c r="FC393" s="219"/>
      <c r="FD393" s="219"/>
      <c r="FE393" s="219"/>
      <c r="FF393" s="219"/>
      <c r="FG393" s="219"/>
      <c r="FH393" s="219"/>
      <c r="FI393" s="219"/>
      <c r="FJ393" s="219"/>
      <c r="FK393" s="219"/>
      <c r="FL393" s="219"/>
      <c r="FM393" s="219"/>
      <c r="FN393" s="219"/>
      <c r="FO393" s="219"/>
      <c r="FP393" s="219"/>
      <c r="FQ393" s="219"/>
      <c r="FR393" s="219"/>
      <c r="FS393" s="219"/>
      <c r="FT393" s="219"/>
      <c r="FU393" s="219"/>
      <c r="FV393" s="219"/>
      <c r="FW393" s="219"/>
      <c r="FX393" s="219"/>
      <c r="FY393" s="219"/>
      <c r="FZ393" s="219"/>
      <c r="GA393" s="219"/>
      <c r="GB393" s="219"/>
      <c r="GC393" s="219"/>
      <c r="GD393" s="219"/>
      <c r="GE393" s="219"/>
      <c r="GF393" s="219"/>
      <c r="GG393" s="219"/>
      <c r="GH393" s="219"/>
      <c r="GI393" s="219"/>
      <c r="GJ393" s="219"/>
      <c r="GK393" s="219"/>
      <c r="GL393" s="219"/>
      <c r="GM393" s="219"/>
      <c r="GN393" s="219"/>
      <c r="GO393" s="219"/>
      <c r="GP393" s="219"/>
      <c r="GQ393" s="219"/>
      <c r="GR393" s="219"/>
      <c r="GS393" s="219"/>
      <c r="GT393" s="219"/>
      <c r="GU393" s="219"/>
      <c r="GV393" s="219"/>
      <c r="GW393" s="219"/>
      <c r="GX393" s="219"/>
      <c r="GY393" s="219"/>
      <c r="GZ393" s="219"/>
      <c r="HA393" s="219"/>
      <c r="HB393" s="219"/>
      <c r="HC393" s="219"/>
      <c r="HD393" s="219"/>
      <c r="HE393" s="219"/>
      <c r="HF393" s="219"/>
      <c r="HG393" s="219"/>
      <c r="HH393" s="219"/>
      <c r="HI393" s="219"/>
      <c r="HJ393" s="219"/>
      <c r="HK393" s="219"/>
      <c r="HL393" s="219"/>
      <c r="HM393" s="219"/>
      <c r="HN393" s="219"/>
      <c r="HO393" s="219"/>
      <c r="HP393" s="219"/>
      <c r="HQ393" s="219"/>
      <c r="HR393" s="219"/>
      <c r="HS393" s="219"/>
      <c r="HT393" s="219"/>
      <c r="HU393" s="219"/>
      <c r="HV393" s="219"/>
      <c r="HW393" s="219"/>
      <c r="HX393" s="219"/>
      <c r="HY393" s="219"/>
      <c r="HZ393" s="219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  <c r="IR393" s="4"/>
      <c r="IS393" s="4"/>
      <c r="IT393" s="4"/>
      <c r="IU393" s="4"/>
      <c r="IV393" s="4"/>
      <c r="IW393" s="4"/>
      <c r="IX393" s="4"/>
      <c r="IY393" s="4"/>
      <c r="IZ393" s="4"/>
      <c r="JA393" s="4"/>
      <c r="JB393" s="4"/>
      <c r="JC393" s="4"/>
      <c r="JD393" s="4"/>
      <c r="JE393" s="4"/>
    </row>
    <row r="394" spans="1:265" s="78" customFormat="1">
      <c r="A394" s="76"/>
      <c r="B394" s="76"/>
      <c r="C394" s="76"/>
      <c r="D394" s="76"/>
      <c r="E394" s="76"/>
      <c r="F394" s="76"/>
      <c r="H394" s="79"/>
      <c r="I394" s="66"/>
      <c r="J394" s="80"/>
      <c r="K394" s="82"/>
      <c r="L394" s="82"/>
      <c r="M394" s="66"/>
      <c r="N394" s="82"/>
      <c r="O394" s="82"/>
      <c r="P394" s="104"/>
      <c r="Q394" s="104"/>
      <c r="R394" s="104"/>
      <c r="S394" s="82"/>
      <c r="T394" s="82"/>
      <c r="U394" s="82"/>
      <c r="V394" s="66"/>
      <c r="W394" s="82"/>
      <c r="X394" s="82"/>
      <c r="Y394" s="183"/>
      <c r="Z394" s="82"/>
      <c r="AA394" s="181"/>
      <c r="AB394" s="82"/>
      <c r="AC394" s="82"/>
      <c r="AD394" s="82"/>
      <c r="AE394" s="82"/>
      <c r="AF394" s="82"/>
      <c r="AG394" s="83"/>
      <c r="AH394" s="83"/>
      <c r="AI394" s="219"/>
      <c r="AJ394" s="219"/>
      <c r="AK394" s="219"/>
      <c r="AL394" s="66"/>
      <c r="AM394" s="219"/>
      <c r="AN394" s="219"/>
      <c r="AO394" s="219"/>
      <c r="AP394" s="219"/>
      <c r="AQ394" s="219"/>
      <c r="AR394" s="219"/>
      <c r="AS394" s="219"/>
      <c r="AT394" s="219"/>
      <c r="AU394" s="219"/>
      <c r="AV394" s="219"/>
      <c r="AW394" s="219"/>
      <c r="AX394" s="219"/>
      <c r="AY394" s="219"/>
      <c r="AZ394" s="219"/>
      <c r="BA394" s="219"/>
      <c r="BB394" s="219"/>
      <c r="BC394" s="219"/>
      <c r="BD394" s="219"/>
      <c r="BE394" s="219"/>
      <c r="BF394" s="219"/>
      <c r="BG394" s="219"/>
      <c r="BH394" s="219"/>
      <c r="BI394" s="219"/>
      <c r="BJ394" s="219"/>
      <c r="BK394" s="219"/>
      <c r="BL394" s="219"/>
      <c r="BM394" s="219"/>
      <c r="BN394" s="219"/>
      <c r="BO394" s="219"/>
      <c r="BP394" s="219"/>
      <c r="BQ394" s="219"/>
      <c r="BR394" s="219"/>
      <c r="BS394" s="219"/>
      <c r="BT394" s="219"/>
      <c r="BU394" s="219"/>
      <c r="BV394" s="219"/>
      <c r="BW394" s="219"/>
      <c r="BX394" s="219"/>
      <c r="BY394" s="219"/>
      <c r="BZ394" s="219"/>
      <c r="CA394" s="219"/>
      <c r="CB394" s="219"/>
      <c r="CC394" s="219"/>
      <c r="CD394" s="219"/>
      <c r="CE394" s="219"/>
      <c r="CF394" s="219"/>
      <c r="CG394" s="219"/>
      <c r="CH394" s="219"/>
      <c r="CI394" s="219"/>
      <c r="CJ394" s="219"/>
      <c r="CK394" s="219"/>
      <c r="CL394" s="219"/>
      <c r="CM394" s="219"/>
      <c r="CN394" s="219"/>
      <c r="CO394" s="219"/>
      <c r="CP394" s="219"/>
      <c r="CQ394" s="219"/>
      <c r="CR394" s="219"/>
      <c r="CS394" s="219"/>
      <c r="CT394" s="219"/>
      <c r="CU394" s="219"/>
      <c r="CV394" s="219"/>
      <c r="CW394" s="219"/>
      <c r="CX394" s="219"/>
      <c r="CY394" s="219"/>
      <c r="CZ394" s="219"/>
      <c r="DA394" s="219"/>
      <c r="DB394" s="219"/>
      <c r="DC394" s="219"/>
      <c r="DD394" s="219"/>
      <c r="DE394" s="219"/>
      <c r="DF394" s="219"/>
      <c r="DG394" s="219"/>
      <c r="DH394" s="219"/>
      <c r="DI394" s="219"/>
      <c r="DJ394" s="219"/>
      <c r="DK394" s="219"/>
      <c r="DL394" s="219"/>
      <c r="DM394" s="219"/>
      <c r="DN394" s="219"/>
      <c r="DO394" s="219"/>
      <c r="DP394" s="219"/>
      <c r="DQ394" s="219"/>
      <c r="DR394" s="219"/>
      <c r="DS394" s="219"/>
      <c r="DT394" s="219"/>
      <c r="DU394" s="219"/>
      <c r="DV394" s="219"/>
      <c r="DW394" s="219"/>
      <c r="DX394" s="219"/>
      <c r="DY394" s="219"/>
      <c r="DZ394" s="219"/>
      <c r="EA394" s="219"/>
      <c r="EB394" s="219"/>
      <c r="EC394" s="219"/>
      <c r="ED394" s="219"/>
      <c r="EE394" s="219"/>
      <c r="EF394" s="219"/>
      <c r="EG394" s="219"/>
      <c r="EH394" s="219"/>
      <c r="EI394" s="219"/>
      <c r="EJ394" s="219"/>
      <c r="EK394" s="219"/>
      <c r="EL394" s="219"/>
      <c r="EM394" s="219"/>
      <c r="EN394" s="219"/>
      <c r="EO394" s="219"/>
      <c r="EP394" s="219"/>
      <c r="EQ394" s="219"/>
      <c r="ER394" s="219"/>
      <c r="ES394" s="219"/>
      <c r="ET394" s="219"/>
      <c r="EU394" s="219"/>
      <c r="EV394" s="219"/>
      <c r="EW394" s="219"/>
      <c r="EX394" s="219"/>
      <c r="EY394" s="219"/>
      <c r="EZ394" s="219"/>
      <c r="FA394" s="219"/>
      <c r="FB394" s="219"/>
      <c r="FC394" s="219"/>
      <c r="FD394" s="219"/>
      <c r="FE394" s="219"/>
      <c r="FF394" s="219"/>
      <c r="FG394" s="219"/>
      <c r="FH394" s="219"/>
      <c r="FI394" s="219"/>
      <c r="FJ394" s="219"/>
      <c r="FK394" s="219"/>
      <c r="FL394" s="219"/>
      <c r="FM394" s="219"/>
      <c r="FN394" s="219"/>
      <c r="FO394" s="219"/>
      <c r="FP394" s="219"/>
      <c r="FQ394" s="219"/>
      <c r="FR394" s="219"/>
      <c r="FS394" s="219"/>
      <c r="FT394" s="219"/>
      <c r="FU394" s="219"/>
      <c r="FV394" s="219"/>
      <c r="FW394" s="219"/>
      <c r="FX394" s="219"/>
      <c r="FY394" s="219"/>
      <c r="FZ394" s="219"/>
      <c r="GA394" s="219"/>
      <c r="GB394" s="219"/>
      <c r="GC394" s="219"/>
      <c r="GD394" s="219"/>
      <c r="GE394" s="219"/>
      <c r="GF394" s="219"/>
      <c r="GG394" s="219"/>
      <c r="GH394" s="219"/>
      <c r="GI394" s="219"/>
      <c r="GJ394" s="219"/>
      <c r="GK394" s="219"/>
      <c r="GL394" s="219"/>
      <c r="GM394" s="219"/>
      <c r="GN394" s="219"/>
      <c r="GO394" s="219"/>
      <c r="GP394" s="219"/>
      <c r="GQ394" s="219"/>
      <c r="GR394" s="219"/>
      <c r="GS394" s="219"/>
      <c r="GT394" s="219"/>
      <c r="GU394" s="219"/>
      <c r="GV394" s="219"/>
      <c r="GW394" s="219"/>
      <c r="GX394" s="219"/>
      <c r="GY394" s="219"/>
      <c r="GZ394" s="219"/>
      <c r="HA394" s="219"/>
      <c r="HB394" s="219"/>
      <c r="HC394" s="219"/>
      <c r="HD394" s="219"/>
      <c r="HE394" s="219"/>
      <c r="HF394" s="219"/>
      <c r="HG394" s="219"/>
      <c r="HH394" s="219"/>
      <c r="HI394" s="219"/>
      <c r="HJ394" s="219"/>
      <c r="HK394" s="219"/>
      <c r="HL394" s="219"/>
      <c r="HM394" s="219"/>
      <c r="HN394" s="219"/>
      <c r="HO394" s="219"/>
      <c r="HP394" s="219"/>
      <c r="HQ394" s="219"/>
      <c r="HR394" s="219"/>
      <c r="HS394" s="219"/>
      <c r="HT394" s="219"/>
      <c r="HU394" s="219"/>
      <c r="HV394" s="219"/>
      <c r="HW394" s="219"/>
      <c r="HX394" s="219"/>
      <c r="HY394" s="219"/>
      <c r="HZ394" s="219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  <c r="IR394" s="4"/>
      <c r="IS394" s="4"/>
      <c r="IT394" s="4"/>
      <c r="IU394" s="4"/>
      <c r="IV394" s="4"/>
      <c r="IW394" s="4"/>
      <c r="IX394" s="4"/>
      <c r="IY394" s="4"/>
      <c r="IZ394" s="4"/>
      <c r="JA394" s="4"/>
      <c r="JB394" s="4"/>
      <c r="JC394" s="4"/>
      <c r="JD394" s="4"/>
      <c r="JE394" s="4"/>
    </row>
    <row r="395" spans="1:265" s="78" customFormat="1">
      <c r="A395" s="76"/>
      <c r="B395" s="76"/>
      <c r="C395" s="76"/>
      <c r="D395" s="76"/>
      <c r="E395" s="76"/>
      <c r="F395" s="76"/>
      <c r="H395" s="79"/>
      <c r="I395" s="66"/>
      <c r="J395" s="80"/>
      <c r="K395" s="82"/>
      <c r="L395" s="82"/>
      <c r="M395" s="66"/>
      <c r="N395" s="82"/>
      <c r="O395" s="82"/>
      <c r="P395" s="104"/>
      <c r="Q395" s="104"/>
      <c r="R395" s="104"/>
      <c r="S395" s="82"/>
      <c r="T395" s="82"/>
      <c r="U395" s="82"/>
      <c r="V395" s="66"/>
      <c r="W395" s="82"/>
      <c r="X395" s="82"/>
      <c r="Y395" s="183"/>
      <c r="Z395" s="82"/>
      <c r="AA395" s="181"/>
      <c r="AB395" s="82"/>
      <c r="AC395" s="82"/>
      <c r="AD395" s="82"/>
      <c r="AE395" s="82"/>
      <c r="AF395" s="82"/>
      <c r="AG395" s="83"/>
      <c r="AH395" s="83"/>
      <c r="AI395" s="219"/>
      <c r="AJ395" s="219"/>
      <c r="AK395" s="219"/>
      <c r="AL395" s="66"/>
      <c r="AM395" s="219"/>
      <c r="AN395" s="219"/>
      <c r="AO395" s="219"/>
      <c r="AP395" s="219"/>
      <c r="AQ395" s="219"/>
      <c r="AR395" s="219"/>
      <c r="AS395" s="219"/>
      <c r="AT395" s="219"/>
      <c r="AU395" s="219"/>
      <c r="AV395" s="219"/>
      <c r="AW395" s="219"/>
      <c r="AX395" s="219"/>
      <c r="AY395" s="219"/>
      <c r="AZ395" s="219"/>
      <c r="BA395" s="219"/>
      <c r="BB395" s="219"/>
      <c r="BC395" s="219"/>
      <c r="BD395" s="219"/>
      <c r="BE395" s="219"/>
      <c r="BF395" s="219"/>
      <c r="BG395" s="219"/>
      <c r="BH395" s="219"/>
      <c r="BI395" s="219"/>
      <c r="BJ395" s="219"/>
      <c r="BK395" s="219"/>
      <c r="BL395" s="219"/>
      <c r="BM395" s="219"/>
      <c r="BN395" s="219"/>
      <c r="BO395" s="219"/>
      <c r="BP395" s="219"/>
      <c r="BQ395" s="219"/>
      <c r="BR395" s="219"/>
      <c r="BS395" s="219"/>
      <c r="BT395" s="219"/>
      <c r="BU395" s="219"/>
      <c r="BV395" s="219"/>
      <c r="BW395" s="219"/>
      <c r="BX395" s="219"/>
      <c r="BY395" s="219"/>
      <c r="BZ395" s="219"/>
      <c r="CA395" s="219"/>
      <c r="CB395" s="219"/>
      <c r="CC395" s="219"/>
      <c r="CD395" s="219"/>
      <c r="CE395" s="219"/>
      <c r="CF395" s="219"/>
      <c r="CG395" s="219"/>
      <c r="CH395" s="219"/>
      <c r="CI395" s="219"/>
      <c r="CJ395" s="219"/>
      <c r="CK395" s="219"/>
      <c r="CL395" s="219"/>
      <c r="CM395" s="219"/>
      <c r="CN395" s="219"/>
      <c r="CO395" s="219"/>
      <c r="CP395" s="219"/>
      <c r="CQ395" s="219"/>
      <c r="CR395" s="219"/>
      <c r="CS395" s="219"/>
      <c r="CT395" s="219"/>
      <c r="CU395" s="219"/>
      <c r="CV395" s="219"/>
      <c r="CW395" s="219"/>
      <c r="CX395" s="219"/>
      <c r="CY395" s="219"/>
      <c r="CZ395" s="219"/>
      <c r="DA395" s="219"/>
      <c r="DB395" s="219"/>
      <c r="DC395" s="219"/>
      <c r="DD395" s="219"/>
      <c r="DE395" s="219"/>
      <c r="DF395" s="219"/>
      <c r="DG395" s="219"/>
      <c r="DH395" s="219"/>
      <c r="DI395" s="219"/>
      <c r="DJ395" s="219"/>
      <c r="DK395" s="219"/>
      <c r="DL395" s="219"/>
      <c r="DM395" s="219"/>
      <c r="DN395" s="219"/>
      <c r="DO395" s="219"/>
      <c r="DP395" s="219"/>
      <c r="DQ395" s="219"/>
      <c r="DR395" s="219"/>
      <c r="DS395" s="219"/>
      <c r="DT395" s="219"/>
      <c r="DU395" s="219"/>
      <c r="DV395" s="219"/>
      <c r="DW395" s="219"/>
      <c r="DX395" s="219"/>
      <c r="DY395" s="219"/>
      <c r="DZ395" s="219"/>
      <c r="EA395" s="219"/>
      <c r="EB395" s="219"/>
      <c r="EC395" s="219"/>
      <c r="ED395" s="219"/>
      <c r="EE395" s="219"/>
      <c r="EF395" s="219"/>
      <c r="EG395" s="219"/>
      <c r="EH395" s="219"/>
      <c r="EI395" s="219"/>
      <c r="EJ395" s="219"/>
      <c r="EK395" s="219"/>
      <c r="EL395" s="219"/>
      <c r="EM395" s="219"/>
      <c r="EN395" s="219"/>
      <c r="EO395" s="219"/>
      <c r="EP395" s="219"/>
      <c r="EQ395" s="219"/>
      <c r="ER395" s="219"/>
      <c r="ES395" s="219"/>
      <c r="ET395" s="219"/>
      <c r="EU395" s="219"/>
      <c r="EV395" s="219"/>
      <c r="EW395" s="219"/>
      <c r="EX395" s="219"/>
      <c r="EY395" s="219"/>
      <c r="EZ395" s="219"/>
      <c r="FA395" s="219"/>
      <c r="FB395" s="219"/>
      <c r="FC395" s="219"/>
      <c r="FD395" s="219"/>
      <c r="FE395" s="219"/>
      <c r="FF395" s="219"/>
      <c r="FG395" s="219"/>
      <c r="FH395" s="219"/>
      <c r="FI395" s="219"/>
      <c r="FJ395" s="219"/>
      <c r="FK395" s="219"/>
      <c r="FL395" s="219"/>
      <c r="FM395" s="219"/>
      <c r="FN395" s="219"/>
      <c r="FO395" s="219"/>
      <c r="FP395" s="219"/>
      <c r="FQ395" s="219"/>
      <c r="FR395" s="219"/>
      <c r="FS395" s="219"/>
      <c r="FT395" s="219"/>
      <c r="FU395" s="219"/>
      <c r="FV395" s="219"/>
      <c r="FW395" s="219"/>
      <c r="FX395" s="219"/>
      <c r="FY395" s="219"/>
      <c r="FZ395" s="219"/>
      <c r="GA395" s="219"/>
      <c r="GB395" s="219"/>
      <c r="GC395" s="219"/>
      <c r="GD395" s="219"/>
      <c r="GE395" s="219"/>
      <c r="GF395" s="219"/>
      <c r="GG395" s="219"/>
      <c r="GH395" s="219"/>
      <c r="GI395" s="219"/>
      <c r="GJ395" s="219"/>
      <c r="GK395" s="219"/>
      <c r="GL395" s="219"/>
      <c r="GM395" s="219"/>
      <c r="GN395" s="219"/>
      <c r="GO395" s="219"/>
      <c r="GP395" s="219"/>
      <c r="GQ395" s="219"/>
      <c r="GR395" s="219"/>
      <c r="GS395" s="219"/>
      <c r="GT395" s="219"/>
      <c r="GU395" s="219"/>
      <c r="GV395" s="219"/>
      <c r="GW395" s="219"/>
      <c r="GX395" s="219"/>
      <c r="GY395" s="219"/>
      <c r="GZ395" s="219"/>
      <c r="HA395" s="219"/>
      <c r="HB395" s="219"/>
      <c r="HC395" s="219"/>
      <c r="HD395" s="219"/>
      <c r="HE395" s="219"/>
      <c r="HF395" s="219"/>
      <c r="HG395" s="219"/>
      <c r="HH395" s="219"/>
      <c r="HI395" s="219"/>
      <c r="HJ395" s="219"/>
      <c r="HK395" s="219"/>
      <c r="HL395" s="219"/>
      <c r="HM395" s="219"/>
      <c r="HN395" s="219"/>
      <c r="HO395" s="219"/>
      <c r="HP395" s="219"/>
      <c r="HQ395" s="219"/>
      <c r="HR395" s="219"/>
      <c r="HS395" s="219"/>
      <c r="HT395" s="219"/>
      <c r="HU395" s="219"/>
      <c r="HV395" s="219"/>
      <c r="HW395" s="219"/>
      <c r="HX395" s="219"/>
      <c r="HY395" s="219"/>
      <c r="HZ395" s="219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  <c r="IR395" s="4"/>
      <c r="IS395" s="4"/>
      <c r="IT395" s="4"/>
      <c r="IU395" s="4"/>
      <c r="IV395" s="4"/>
      <c r="IW395" s="4"/>
      <c r="IX395" s="4"/>
      <c r="IY395" s="4"/>
      <c r="IZ395" s="4"/>
      <c r="JA395" s="4"/>
      <c r="JB395" s="4"/>
      <c r="JC395" s="4"/>
      <c r="JD395" s="4"/>
      <c r="JE395" s="4"/>
    </row>
    <row r="396" spans="1:265" s="78" customFormat="1">
      <c r="A396" s="76"/>
      <c r="B396" s="76"/>
      <c r="C396" s="76"/>
      <c r="D396" s="76"/>
      <c r="E396" s="76"/>
      <c r="F396" s="76"/>
      <c r="H396" s="79"/>
      <c r="I396" s="66"/>
      <c r="J396" s="80"/>
      <c r="K396" s="82"/>
      <c r="L396" s="82"/>
      <c r="M396" s="66"/>
      <c r="N396" s="82"/>
      <c r="O396" s="82"/>
      <c r="P396" s="104"/>
      <c r="Q396" s="104"/>
      <c r="R396" s="104"/>
      <c r="S396" s="82"/>
      <c r="T396" s="82"/>
      <c r="U396" s="82"/>
      <c r="V396" s="66"/>
      <c r="W396" s="82"/>
      <c r="X396" s="82"/>
      <c r="Y396" s="183"/>
      <c r="Z396" s="82"/>
      <c r="AA396" s="181"/>
      <c r="AB396" s="82"/>
      <c r="AC396" s="82"/>
      <c r="AD396" s="82"/>
      <c r="AE396" s="82"/>
      <c r="AF396" s="82"/>
      <c r="AG396" s="83"/>
      <c r="AH396" s="83"/>
      <c r="AI396" s="219"/>
      <c r="AJ396" s="219"/>
      <c r="AK396" s="219"/>
      <c r="AL396" s="66"/>
      <c r="AM396" s="219"/>
      <c r="AN396" s="219"/>
      <c r="AO396" s="219"/>
      <c r="AP396" s="219"/>
      <c r="AQ396" s="219"/>
      <c r="AR396" s="219"/>
      <c r="AS396" s="219"/>
      <c r="AT396" s="219"/>
      <c r="AU396" s="219"/>
      <c r="AV396" s="219"/>
      <c r="AW396" s="219"/>
      <c r="AX396" s="219"/>
      <c r="AY396" s="219"/>
      <c r="AZ396" s="219"/>
      <c r="BA396" s="219"/>
      <c r="BB396" s="219"/>
      <c r="BC396" s="219"/>
      <c r="BD396" s="219"/>
      <c r="BE396" s="219"/>
      <c r="BF396" s="219"/>
      <c r="BG396" s="219"/>
      <c r="BH396" s="219"/>
      <c r="BI396" s="219"/>
      <c r="BJ396" s="219"/>
      <c r="BK396" s="219"/>
      <c r="BL396" s="219"/>
      <c r="BM396" s="219"/>
      <c r="BN396" s="219"/>
      <c r="BO396" s="219"/>
      <c r="BP396" s="219"/>
      <c r="BQ396" s="219"/>
      <c r="BR396" s="219"/>
      <c r="BS396" s="219"/>
      <c r="BT396" s="219"/>
      <c r="BU396" s="219"/>
      <c r="BV396" s="219"/>
      <c r="BW396" s="219"/>
      <c r="BX396" s="219"/>
      <c r="BY396" s="219"/>
      <c r="BZ396" s="219"/>
      <c r="CA396" s="219"/>
      <c r="CB396" s="219"/>
      <c r="CC396" s="219"/>
      <c r="CD396" s="219"/>
      <c r="CE396" s="219"/>
      <c r="CF396" s="219"/>
      <c r="CG396" s="219"/>
      <c r="CH396" s="219"/>
      <c r="CI396" s="219"/>
      <c r="CJ396" s="219"/>
      <c r="CK396" s="219"/>
      <c r="CL396" s="219"/>
      <c r="CM396" s="219"/>
      <c r="CN396" s="219"/>
      <c r="CO396" s="219"/>
      <c r="CP396" s="219"/>
      <c r="CQ396" s="219"/>
      <c r="CR396" s="219"/>
      <c r="CS396" s="219"/>
      <c r="CT396" s="219"/>
      <c r="CU396" s="219"/>
      <c r="CV396" s="219"/>
      <c r="CW396" s="219"/>
      <c r="CX396" s="219"/>
      <c r="CY396" s="219"/>
      <c r="CZ396" s="219"/>
      <c r="DA396" s="219"/>
      <c r="DB396" s="219"/>
      <c r="DC396" s="219"/>
      <c r="DD396" s="219"/>
      <c r="DE396" s="219"/>
      <c r="DF396" s="219"/>
      <c r="DG396" s="219"/>
      <c r="DH396" s="219"/>
      <c r="DI396" s="219"/>
      <c r="DJ396" s="219"/>
      <c r="DK396" s="219"/>
      <c r="DL396" s="219"/>
      <c r="DM396" s="219"/>
      <c r="DN396" s="219"/>
      <c r="DO396" s="219"/>
      <c r="DP396" s="219"/>
      <c r="DQ396" s="219"/>
      <c r="DR396" s="219"/>
      <c r="DS396" s="219"/>
      <c r="DT396" s="219"/>
      <c r="DU396" s="219"/>
      <c r="DV396" s="219"/>
      <c r="DW396" s="219"/>
      <c r="DX396" s="219"/>
      <c r="DY396" s="219"/>
      <c r="DZ396" s="219"/>
      <c r="EA396" s="219"/>
      <c r="EB396" s="219"/>
      <c r="EC396" s="219"/>
      <c r="ED396" s="219"/>
      <c r="EE396" s="219"/>
      <c r="EF396" s="219"/>
      <c r="EG396" s="219"/>
      <c r="EH396" s="219"/>
      <c r="EI396" s="219"/>
      <c r="EJ396" s="219"/>
      <c r="EK396" s="219"/>
      <c r="EL396" s="219"/>
      <c r="EM396" s="219"/>
      <c r="EN396" s="219"/>
      <c r="EO396" s="219"/>
      <c r="EP396" s="219"/>
      <c r="EQ396" s="219"/>
      <c r="ER396" s="219"/>
      <c r="ES396" s="219"/>
      <c r="ET396" s="219"/>
      <c r="EU396" s="219"/>
      <c r="EV396" s="219"/>
      <c r="EW396" s="219"/>
      <c r="EX396" s="219"/>
      <c r="EY396" s="219"/>
      <c r="EZ396" s="219"/>
      <c r="FA396" s="219"/>
      <c r="FB396" s="219"/>
      <c r="FC396" s="219"/>
      <c r="FD396" s="219"/>
      <c r="FE396" s="219"/>
      <c r="FF396" s="219"/>
      <c r="FG396" s="219"/>
      <c r="FH396" s="219"/>
      <c r="FI396" s="219"/>
      <c r="FJ396" s="219"/>
      <c r="FK396" s="219"/>
      <c r="FL396" s="219"/>
      <c r="FM396" s="219"/>
      <c r="FN396" s="219"/>
      <c r="FO396" s="219"/>
      <c r="FP396" s="219"/>
      <c r="FQ396" s="219"/>
      <c r="FR396" s="219"/>
      <c r="FS396" s="219"/>
      <c r="FT396" s="219"/>
      <c r="FU396" s="219"/>
      <c r="FV396" s="219"/>
      <c r="FW396" s="219"/>
      <c r="FX396" s="219"/>
      <c r="FY396" s="219"/>
      <c r="FZ396" s="219"/>
      <c r="GA396" s="219"/>
      <c r="GB396" s="219"/>
      <c r="GC396" s="219"/>
      <c r="GD396" s="219"/>
      <c r="GE396" s="219"/>
      <c r="GF396" s="219"/>
      <c r="GG396" s="219"/>
      <c r="GH396" s="219"/>
      <c r="GI396" s="219"/>
      <c r="GJ396" s="219"/>
      <c r="GK396" s="219"/>
      <c r="GL396" s="219"/>
      <c r="GM396" s="219"/>
      <c r="GN396" s="219"/>
      <c r="GO396" s="219"/>
      <c r="GP396" s="219"/>
      <c r="GQ396" s="219"/>
      <c r="GR396" s="219"/>
      <c r="GS396" s="219"/>
      <c r="GT396" s="219"/>
      <c r="GU396" s="219"/>
      <c r="GV396" s="219"/>
      <c r="GW396" s="219"/>
      <c r="GX396" s="219"/>
      <c r="GY396" s="219"/>
      <c r="GZ396" s="219"/>
      <c r="HA396" s="219"/>
      <c r="HB396" s="219"/>
      <c r="HC396" s="219"/>
      <c r="HD396" s="219"/>
      <c r="HE396" s="219"/>
      <c r="HF396" s="219"/>
      <c r="HG396" s="219"/>
      <c r="HH396" s="219"/>
      <c r="HI396" s="219"/>
      <c r="HJ396" s="219"/>
      <c r="HK396" s="219"/>
      <c r="HL396" s="219"/>
      <c r="HM396" s="219"/>
      <c r="HN396" s="219"/>
      <c r="HO396" s="219"/>
      <c r="HP396" s="219"/>
      <c r="HQ396" s="219"/>
      <c r="HR396" s="219"/>
      <c r="HS396" s="219"/>
      <c r="HT396" s="219"/>
      <c r="HU396" s="219"/>
      <c r="HV396" s="219"/>
      <c r="HW396" s="219"/>
      <c r="HX396" s="219"/>
      <c r="HY396" s="219"/>
      <c r="HZ396" s="219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  <c r="IR396" s="4"/>
      <c r="IS396" s="4"/>
      <c r="IT396" s="4"/>
      <c r="IU396" s="4"/>
      <c r="IV396" s="4"/>
      <c r="IW396" s="4"/>
      <c r="IX396" s="4"/>
      <c r="IY396" s="4"/>
      <c r="IZ396" s="4"/>
      <c r="JA396" s="4"/>
      <c r="JB396" s="4"/>
      <c r="JC396" s="4"/>
      <c r="JD396" s="4"/>
      <c r="JE396" s="4"/>
    </row>
    <row r="397" spans="1:265" s="78" customFormat="1">
      <c r="A397" s="76"/>
      <c r="B397" s="76"/>
      <c r="C397" s="76"/>
      <c r="D397" s="76"/>
      <c r="E397" s="76"/>
      <c r="F397" s="76"/>
      <c r="H397" s="79"/>
      <c r="I397" s="66"/>
      <c r="J397" s="80"/>
      <c r="K397" s="82"/>
      <c r="L397" s="82"/>
      <c r="M397" s="66"/>
      <c r="N397" s="82"/>
      <c r="O397" s="82"/>
      <c r="P397" s="104"/>
      <c r="Q397" s="104"/>
      <c r="R397" s="104"/>
      <c r="S397" s="82"/>
      <c r="T397" s="82"/>
      <c r="U397" s="82"/>
      <c r="V397" s="66"/>
      <c r="W397" s="82"/>
      <c r="X397" s="82"/>
      <c r="Y397" s="183"/>
      <c r="Z397" s="82"/>
      <c r="AA397" s="181"/>
      <c r="AB397" s="82"/>
      <c r="AC397" s="82"/>
      <c r="AD397" s="82"/>
      <c r="AE397" s="82"/>
      <c r="AF397" s="82"/>
      <c r="AG397" s="83"/>
      <c r="AH397" s="83"/>
      <c r="AI397" s="219"/>
      <c r="AJ397" s="219"/>
      <c r="AK397" s="219"/>
      <c r="AL397" s="66"/>
      <c r="AM397" s="219"/>
      <c r="AN397" s="219"/>
      <c r="AO397" s="219"/>
      <c r="AP397" s="219"/>
      <c r="AQ397" s="219"/>
      <c r="AR397" s="219"/>
      <c r="AS397" s="219"/>
      <c r="AT397" s="219"/>
      <c r="AU397" s="219"/>
      <c r="AV397" s="219"/>
      <c r="AW397" s="219"/>
      <c r="AX397" s="219"/>
      <c r="AY397" s="219"/>
      <c r="AZ397" s="219"/>
      <c r="BA397" s="219"/>
      <c r="BB397" s="219"/>
      <c r="BC397" s="219"/>
      <c r="BD397" s="219"/>
      <c r="BE397" s="219"/>
      <c r="BF397" s="219"/>
      <c r="BG397" s="219"/>
      <c r="BH397" s="219"/>
      <c r="BI397" s="219"/>
      <c r="BJ397" s="219"/>
      <c r="BK397" s="219"/>
      <c r="BL397" s="219"/>
      <c r="BM397" s="219"/>
      <c r="BN397" s="219"/>
      <c r="BO397" s="219"/>
      <c r="BP397" s="219"/>
      <c r="BQ397" s="219"/>
      <c r="BR397" s="219"/>
      <c r="BS397" s="219"/>
      <c r="BT397" s="219"/>
      <c r="BU397" s="219"/>
      <c r="BV397" s="219"/>
      <c r="BW397" s="219"/>
      <c r="BX397" s="219"/>
      <c r="BY397" s="219"/>
      <c r="BZ397" s="219"/>
      <c r="CA397" s="219"/>
      <c r="CB397" s="219"/>
      <c r="CC397" s="219"/>
      <c r="CD397" s="219"/>
      <c r="CE397" s="219"/>
      <c r="CF397" s="219"/>
      <c r="CG397" s="219"/>
      <c r="CH397" s="219"/>
      <c r="CI397" s="219"/>
      <c r="CJ397" s="219"/>
      <c r="CK397" s="219"/>
      <c r="CL397" s="219"/>
      <c r="CM397" s="219"/>
      <c r="CN397" s="219"/>
      <c r="CO397" s="219"/>
      <c r="CP397" s="219"/>
      <c r="CQ397" s="219"/>
      <c r="CR397" s="219"/>
      <c r="CS397" s="219"/>
      <c r="CT397" s="219"/>
      <c r="CU397" s="219"/>
      <c r="CV397" s="219"/>
      <c r="CW397" s="219"/>
      <c r="CX397" s="219"/>
      <c r="CY397" s="219"/>
      <c r="CZ397" s="219"/>
      <c r="DA397" s="219"/>
      <c r="DB397" s="219"/>
      <c r="DC397" s="219"/>
      <c r="DD397" s="219"/>
      <c r="DE397" s="219"/>
      <c r="DF397" s="219"/>
      <c r="DG397" s="219"/>
      <c r="DH397" s="219"/>
      <c r="DI397" s="219"/>
      <c r="DJ397" s="219"/>
      <c r="DK397" s="219"/>
      <c r="DL397" s="219"/>
      <c r="DM397" s="219"/>
      <c r="DN397" s="219"/>
      <c r="DO397" s="219"/>
      <c r="DP397" s="219"/>
      <c r="DQ397" s="219"/>
      <c r="DR397" s="219"/>
      <c r="DS397" s="219"/>
      <c r="DT397" s="219"/>
      <c r="DU397" s="219"/>
      <c r="DV397" s="219"/>
      <c r="DW397" s="219"/>
      <c r="DX397" s="219"/>
      <c r="DY397" s="219"/>
      <c r="DZ397" s="219"/>
      <c r="EA397" s="219"/>
      <c r="EB397" s="219"/>
      <c r="EC397" s="219"/>
      <c r="ED397" s="219"/>
      <c r="EE397" s="219"/>
      <c r="EF397" s="219"/>
      <c r="EG397" s="219"/>
      <c r="EH397" s="219"/>
      <c r="EI397" s="219"/>
      <c r="EJ397" s="219"/>
      <c r="EK397" s="219"/>
      <c r="EL397" s="219"/>
      <c r="EM397" s="219"/>
      <c r="EN397" s="219"/>
      <c r="EO397" s="219"/>
      <c r="EP397" s="219"/>
      <c r="EQ397" s="219"/>
      <c r="ER397" s="219"/>
      <c r="ES397" s="219"/>
      <c r="ET397" s="219"/>
      <c r="EU397" s="219"/>
      <c r="EV397" s="219"/>
      <c r="EW397" s="219"/>
      <c r="EX397" s="219"/>
      <c r="EY397" s="219"/>
      <c r="EZ397" s="219"/>
      <c r="FA397" s="219"/>
      <c r="FB397" s="219"/>
      <c r="FC397" s="219"/>
      <c r="FD397" s="219"/>
      <c r="FE397" s="219"/>
      <c r="FF397" s="219"/>
      <c r="FG397" s="219"/>
      <c r="FH397" s="219"/>
      <c r="FI397" s="219"/>
      <c r="FJ397" s="219"/>
      <c r="FK397" s="219"/>
      <c r="FL397" s="219"/>
      <c r="FM397" s="219"/>
      <c r="FN397" s="219"/>
      <c r="FO397" s="219"/>
      <c r="FP397" s="219"/>
      <c r="FQ397" s="219"/>
      <c r="FR397" s="219"/>
      <c r="FS397" s="219"/>
      <c r="FT397" s="219"/>
      <c r="FU397" s="219"/>
      <c r="FV397" s="219"/>
      <c r="FW397" s="219"/>
      <c r="FX397" s="219"/>
      <c r="FY397" s="219"/>
      <c r="FZ397" s="219"/>
      <c r="GA397" s="219"/>
      <c r="GB397" s="219"/>
      <c r="GC397" s="219"/>
      <c r="GD397" s="219"/>
      <c r="GE397" s="219"/>
      <c r="GF397" s="219"/>
      <c r="GG397" s="219"/>
      <c r="GH397" s="219"/>
      <c r="GI397" s="219"/>
      <c r="GJ397" s="219"/>
      <c r="GK397" s="219"/>
      <c r="GL397" s="219"/>
      <c r="GM397" s="219"/>
      <c r="GN397" s="219"/>
      <c r="GO397" s="219"/>
      <c r="GP397" s="219"/>
      <c r="GQ397" s="219"/>
      <c r="GR397" s="219"/>
      <c r="GS397" s="219"/>
      <c r="GT397" s="219"/>
      <c r="GU397" s="219"/>
      <c r="GV397" s="219"/>
      <c r="GW397" s="219"/>
      <c r="GX397" s="219"/>
      <c r="GY397" s="219"/>
      <c r="GZ397" s="219"/>
      <c r="HA397" s="219"/>
      <c r="HB397" s="219"/>
      <c r="HC397" s="219"/>
      <c r="HD397" s="219"/>
      <c r="HE397" s="219"/>
      <c r="HF397" s="219"/>
      <c r="HG397" s="219"/>
      <c r="HH397" s="219"/>
      <c r="HI397" s="219"/>
      <c r="HJ397" s="219"/>
      <c r="HK397" s="219"/>
      <c r="HL397" s="219"/>
      <c r="HM397" s="219"/>
      <c r="HN397" s="219"/>
      <c r="HO397" s="219"/>
      <c r="HP397" s="219"/>
      <c r="HQ397" s="219"/>
      <c r="HR397" s="219"/>
      <c r="HS397" s="219"/>
      <c r="HT397" s="219"/>
      <c r="HU397" s="219"/>
      <c r="HV397" s="219"/>
      <c r="HW397" s="219"/>
      <c r="HX397" s="219"/>
      <c r="HY397" s="219"/>
      <c r="HZ397" s="219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  <c r="IR397" s="4"/>
      <c r="IS397" s="4"/>
      <c r="IT397" s="4"/>
      <c r="IU397" s="4"/>
      <c r="IV397" s="4"/>
      <c r="IW397" s="4"/>
      <c r="IX397" s="4"/>
      <c r="IY397" s="4"/>
      <c r="IZ397" s="4"/>
      <c r="JA397" s="4"/>
      <c r="JB397" s="4"/>
      <c r="JC397" s="4"/>
      <c r="JD397" s="4"/>
      <c r="JE397" s="4"/>
    </row>
    <row r="398" spans="1:265" s="78" customFormat="1">
      <c r="A398" s="76"/>
      <c r="B398" s="76"/>
      <c r="C398" s="76"/>
      <c r="D398" s="76"/>
      <c r="E398" s="76"/>
      <c r="F398" s="76"/>
      <c r="H398" s="79"/>
      <c r="I398" s="66"/>
      <c r="J398" s="80"/>
      <c r="K398" s="82"/>
      <c r="L398" s="82"/>
      <c r="M398" s="66"/>
      <c r="N398" s="82"/>
      <c r="O398" s="82"/>
      <c r="P398" s="104"/>
      <c r="Q398" s="104"/>
      <c r="R398" s="104"/>
      <c r="S398" s="82"/>
      <c r="T398" s="82"/>
      <c r="U398" s="82"/>
      <c r="V398" s="66"/>
      <c r="W398" s="82"/>
      <c r="X398" s="82"/>
      <c r="Y398" s="183"/>
      <c r="Z398" s="82"/>
      <c r="AA398" s="181"/>
      <c r="AB398" s="82"/>
      <c r="AC398" s="82"/>
      <c r="AD398" s="82"/>
      <c r="AE398" s="82"/>
      <c r="AF398" s="82"/>
      <c r="AG398" s="83"/>
      <c r="AH398" s="83"/>
      <c r="AI398" s="219"/>
      <c r="AJ398" s="219"/>
      <c r="AK398" s="219"/>
      <c r="AL398" s="66"/>
      <c r="AM398" s="219"/>
      <c r="AN398" s="219"/>
      <c r="AO398" s="219"/>
      <c r="AP398" s="219"/>
      <c r="AQ398" s="219"/>
      <c r="AR398" s="219"/>
      <c r="AS398" s="219"/>
      <c r="AT398" s="219"/>
      <c r="AU398" s="219"/>
      <c r="AV398" s="219"/>
      <c r="AW398" s="219"/>
      <c r="AX398" s="219"/>
      <c r="AY398" s="219"/>
      <c r="AZ398" s="219"/>
      <c r="BA398" s="219"/>
      <c r="BB398" s="219"/>
      <c r="BC398" s="219"/>
      <c r="BD398" s="219"/>
      <c r="BE398" s="219"/>
      <c r="BF398" s="219"/>
      <c r="BG398" s="219"/>
      <c r="BH398" s="219"/>
      <c r="BI398" s="219"/>
      <c r="BJ398" s="219"/>
      <c r="BK398" s="219"/>
      <c r="BL398" s="219"/>
      <c r="BM398" s="219"/>
      <c r="BN398" s="219"/>
      <c r="BO398" s="219"/>
      <c r="BP398" s="219"/>
      <c r="BQ398" s="219"/>
      <c r="BR398" s="219"/>
      <c r="BS398" s="219"/>
      <c r="BT398" s="219"/>
      <c r="BU398" s="219"/>
      <c r="BV398" s="219"/>
      <c r="BW398" s="219"/>
      <c r="BX398" s="219"/>
      <c r="BY398" s="219"/>
      <c r="BZ398" s="219"/>
      <c r="CA398" s="219"/>
      <c r="CB398" s="219"/>
      <c r="CC398" s="219"/>
      <c r="CD398" s="219"/>
      <c r="CE398" s="219"/>
      <c r="CF398" s="219"/>
      <c r="CG398" s="219"/>
      <c r="CH398" s="219"/>
      <c r="CI398" s="219"/>
      <c r="CJ398" s="219"/>
      <c r="CK398" s="219"/>
      <c r="CL398" s="219"/>
      <c r="CM398" s="219"/>
      <c r="CN398" s="219"/>
      <c r="CO398" s="219"/>
      <c r="CP398" s="219"/>
      <c r="CQ398" s="219"/>
      <c r="CR398" s="219"/>
      <c r="CS398" s="219"/>
      <c r="CT398" s="219"/>
      <c r="CU398" s="219"/>
      <c r="CV398" s="219"/>
      <c r="CW398" s="219"/>
      <c r="CX398" s="219"/>
      <c r="CY398" s="219"/>
      <c r="CZ398" s="219"/>
      <c r="DA398" s="219"/>
      <c r="DB398" s="219"/>
      <c r="DC398" s="219"/>
      <c r="DD398" s="219"/>
      <c r="DE398" s="219"/>
      <c r="DF398" s="219"/>
      <c r="DG398" s="219"/>
      <c r="DH398" s="219"/>
      <c r="DI398" s="219"/>
      <c r="DJ398" s="219"/>
      <c r="DK398" s="219"/>
      <c r="DL398" s="219"/>
      <c r="DM398" s="219"/>
      <c r="DN398" s="219"/>
      <c r="DO398" s="219"/>
      <c r="DP398" s="219"/>
      <c r="DQ398" s="219"/>
      <c r="DR398" s="219"/>
      <c r="DS398" s="219"/>
      <c r="DT398" s="219"/>
      <c r="DU398" s="219"/>
      <c r="DV398" s="219"/>
      <c r="DW398" s="219"/>
      <c r="DX398" s="219"/>
      <c r="DY398" s="219"/>
      <c r="DZ398" s="219"/>
      <c r="EA398" s="219"/>
      <c r="EB398" s="219"/>
      <c r="EC398" s="219"/>
      <c r="ED398" s="219"/>
      <c r="EE398" s="219"/>
      <c r="EF398" s="219"/>
      <c r="EG398" s="219"/>
      <c r="EH398" s="219"/>
      <c r="EI398" s="219"/>
      <c r="EJ398" s="219"/>
      <c r="EK398" s="219"/>
      <c r="EL398" s="219"/>
      <c r="EM398" s="219"/>
      <c r="EN398" s="219"/>
      <c r="EO398" s="219"/>
      <c r="EP398" s="219"/>
      <c r="EQ398" s="219"/>
      <c r="ER398" s="219"/>
      <c r="ES398" s="219"/>
      <c r="ET398" s="219"/>
      <c r="EU398" s="219"/>
      <c r="EV398" s="219"/>
      <c r="EW398" s="219"/>
      <c r="EX398" s="219"/>
      <c r="EY398" s="219"/>
      <c r="EZ398" s="219"/>
      <c r="FA398" s="219"/>
      <c r="FB398" s="219"/>
      <c r="FC398" s="219"/>
      <c r="FD398" s="219"/>
      <c r="FE398" s="219"/>
      <c r="FF398" s="219"/>
      <c r="FG398" s="219"/>
      <c r="FH398" s="219"/>
      <c r="FI398" s="219"/>
      <c r="FJ398" s="219"/>
      <c r="FK398" s="219"/>
      <c r="FL398" s="219"/>
      <c r="FM398" s="219"/>
      <c r="FN398" s="219"/>
      <c r="FO398" s="219"/>
      <c r="FP398" s="219"/>
      <c r="FQ398" s="219"/>
      <c r="FR398" s="219"/>
      <c r="FS398" s="219"/>
      <c r="FT398" s="219"/>
      <c r="FU398" s="219"/>
      <c r="FV398" s="219"/>
      <c r="FW398" s="219"/>
      <c r="FX398" s="219"/>
      <c r="FY398" s="219"/>
      <c r="FZ398" s="219"/>
      <c r="GA398" s="219"/>
      <c r="GB398" s="219"/>
      <c r="GC398" s="219"/>
      <c r="GD398" s="219"/>
      <c r="GE398" s="219"/>
      <c r="GF398" s="219"/>
      <c r="GG398" s="219"/>
      <c r="GH398" s="219"/>
      <c r="GI398" s="219"/>
      <c r="GJ398" s="219"/>
      <c r="GK398" s="219"/>
      <c r="GL398" s="219"/>
      <c r="GM398" s="219"/>
      <c r="GN398" s="219"/>
      <c r="GO398" s="219"/>
      <c r="GP398" s="219"/>
      <c r="GQ398" s="219"/>
      <c r="GR398" s="219"/>
      <c r="GS398" s="219"/>
      <c r="GT398" s="219"/>
      <c r="GU398" s="219"/>
      <c r="GV398" s="219"/>
      <c r="GW398" s="219"/>
      <c r="GX398" s="219"/>
      <c r="GY398" s="219"/>
      <c r="GZ398" s="219"/>
      <c r="HA398" s="219"/>
      <c r="HB398" s="219"/>
      <c r="HC398" s="219"/>
      <c r="HD398" s="219"/>
      <c r="HE398" s="219"/>
      <c r="HF398" s="219"/>
      <c r="HG398" s="219"/>
      <c r="HH398" s="219"/>
      <c r="HI398" s="219"/>
      <c r="HJ398" s="219"/>
      <c r="HK398" s="219"/>
      <c r="HL398" s="219"/>
      <c r="HM398" s="219"/>
      <c r="HN398" s="219"/>
      <c r="HO398" s="219"/>
      <c r="HP398" s="219"/>
      <c r="HQ398" s="219"/>
      <c r="HR398" s="219"/>
      <c r="HS398" s="219"/>
      <c r="HT398" s="219"/>
      <c r="HU398" s="219"/>
      <c r="HV398" s="219"/>
      <c r="HW398" s="219"/>
      <c r="HX398" s="219"/>
      <c r="HY398" s="219"/>
      <c r="HZ398" s="219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  <c r="IR398" s="4"/>
      <c r="IS398" s="4"/>
      <c r="IT398" s="4"/>
      <c r="IU398" s="4"/>
      <c r="IV398" s="4"/>
      <c r="IW398" s="4"/>
      <c r="IX398" s="4"/>
      <c r="IY398" s="4"/>
      <c r="IZ398" s="4"/>
      <c r="JA398" s="4"/>
      <c r="JB398" s="4"/>
      <c r="JC398" s="4"/>
      <c r="JD398" s="4"/>
      <c r="JE398" s="4"/>
    </row>
    <row r="399" spans="1:265" s="78" customFormat="1">
      <c r="A399" s="76"/>
      <c r="B399" s="76"/>
      <c r="C399" s="76"/>
      <c r="D399" s="76"/>
      <c r="E399" s="76"/>
      <c r="F399" s="76"/>
      <c r="H399" s="79"/>
      <c r="I399" s="66"/>
      <c r="J399" s="80"/>
      <c r="K399" s="82"/>
      <c r="L399" s="82"/>
      <c r="M399" s="66"/>
      <c r="N399" s="82"/>
      <c r="O399" s="82"/>
      <c r="P399" s="104"/>
      <c r="Q399" s="104"/>
      <c r="R399" s="104"/>
      <c r="S399" s="82"/>
      <c r="T399" s="82"/>
      <c r="U399" s="82"/>
      <c r="V399" s="66"/>
      <c r="W399" s="82"/>
      <c r="X399" s="82"/>
      <c r="Y399" s="183"/>
      <c r="Z399" s="82"/>
      <c r="AA399" s="181"/>
      <c r="AB399" s="82"/>
      <c r="AC399" s="82"/>
      <c r="AD399" s="82"/>
      <c r="AE399" s="82"/>
      <c r="AF399" s="82"/>
      <c r="AG399" s="83"/>
      <c r="AH399" s="83"/>
      <c r="AI399" s="219"/>
      <c r="AJ399" s="219"/>
      <c r="AK399" s="219"/>
      <c r="AL399" s="66"/>
      <c r="AM399" s="219"/>
      <c r="AN399" s="219"/>
      <c r="AO399" s="219"/>
      <c r="AP399" s="219"/>
      <c r="AQ399" s="219"/>
      <c r="AR399" s="219"/>
      <c r="AS399" s="219"/>
      <c r="AT399" s="219"/>
      <c r="AU399" s="219"/>
      <c r="AV399" s="219"/>
      <c r="AW399" s="219"/>
      <c r="AX399" s="219"/>
      <c r="AY399" s="219"/>
      <c r="AZ399" s="219"/>
      <c r="BA399" s="219"/>
      <c r="BB399" s="219"/>
      <c r="BC399" s="219"/>
      <c r="BD399" s="219"/>
      <c r="BE399" s="219"/>
      <c r="BF399" s="219"/>
      <c r="BG399" s="219"/>
      <c r="BH399" s="219"/>
      <c r="BI399" s="219"/>
      <c r="BJ399" s="219"/>
      <c r="BK399" s="219"/>
      <c r="BL399" s="219"/>
      <c r="BM399" s="219"/>
      <c r="BN399" s="219"/>
      <c r="BO399" s="219"/>
      <c r="BP399" s="219"/>
      <c r="BQ399" s="219"/>
      <c r="BR399" s="219"/>
      <c r="BS399" s="219"/>
      <c r="BT399" s="219"/>
      <c r="BU399" s="219"/>
      <c r="BV399" s="219"/>
      <c r="BW399" s="219"/>
      <c r="BX399" s="219"/>
      <c r="BY399" s="219"/>
      <c r="BZ399" s="219"/>
      <c r="CA399" s="219"/>
      <c r="CB399" s="219"/>
      <c r="CC399" s="219"/>
      <c r="CD399" s="219"/>
      <c r="CE399" s="219"/>
      <c r="CF399" s="219"/>
      <c r="CG399" s="219"/>
      <c r="CH399" s="219"/>
      <c r="CI399" s="219"/>
      <c r="CJ399" s="219"/>
      <c r="CK399" s="219"/>
      <c r="CL399" s="219"/>
      <c r="CM399" s="219"/>
      <c r="CN399" s="219"/>
      <c r="CO399" s="219"/>
      <c r="CP399" s="219"/>
      <c r="CQ399" s="219"/>
      <c r="CR399" s="219"/>
      <c r="CS399" s="219"/>
      <c r="CT399" s="219"/>
      <c r="CU399" s="219"/>
      <c r="CV399" s="219"/>
      <c r="CW399" s="219"/>
      <c r="CX399" s="219"/>
      <c r="CY399" s="219"/>
      <c r="CZ399" s="219"/>
      <c r="DA399" s="219"/>
      <c r="DB399" s="219"/>
      <c r="DC399" s="219"/>
      <c r="DD399" s="219"/>
      <c r="DE399" s="219"/>
      <c r="DF399" s="219"/>
      <c r="DG399" s="219"/>
      <c r="DH399" s="219"/>
      <c r="DI399" s="219"/>
      <c r="DJ399" s="219"/>
      <c r="DK399" s="219"/>
      <c r="DL399" s="219"/>
      <c r="DM399" s="219"/>
      <c r="DN399" s="219"/>
      <c r="DO399" s="219"/>
      <c r="DP399" s="219"/>
      <c r="DQ399" s="219"/>
      <c r="DR399" s="219"/>
      <c r="DS399" s="219"/>
      <c r="DT399" s="219"/>
      <c r="DU399" s="219"/>
      <c r="DV399" s="219"/>
      <c r="DW399" s="219"/>
      <c r="DX399" s="219"/>
      <c r="DY399" s="219"/>
      <c r="DZ399" s="219"/>
      <c r="EA399" s="219"/>
      <c r="EB399" s="219"/>
      <c r="EC399" s="219"/>
      <c r="ED399" s="219"/>
      <c r="EE399" s="219"/>
      <c r="EF399" s="219"/>
      <c r="EG399" s="219"/>
      <c r="EH399" s="219"/>
      <c r="EI399" s="219"/>
      <c r="EJ399" s="219"/>
      <c r="EK399" s="219"/>
      <c r="EL399" s="219"/>
      <c r="EM399" s="219"/>
      <c r="EN399" s="219"/>
      <c r="EO399" s="219"/>
      <c r="EP399" s="219"/>
      <c r="EQ399" s="219"/>
      <c r="ER399" s="219"/>
      <c r="ES399" s="219"/>
      <c r="ET399" s="219"/>
      <c r="EU399" s="219"/>
      <c r="EV399" s="219"/>
      <c r="EW399" s="219"/>
      <c r="EX399" s="219"/>
      <c r="EY399" s="219"/>
      <c r="EZ399" s="219"/>
      <c r="FA399" s="219"/>
      <c r="FB399" s="219"/>
      <c r="FC399" s="219"/>
      <c r="FD399" s="219"/>
      <c r="FE399" s="219"/>
      <c r="FF399" s="219"/>
      <c r="FG399" s="219"/>
      <c r="FH399" s="219"/>
      <c r="FI399" s="219"/>
      <c r="FJ399" s="219"/>
      <c r="FK399" s="219"/>
      <c r="FL399" s="219"/>
      <c r="FM399" s="219"/>
      <c r="FN399" s="219"/>
      <c r="FO399" s="219"/>
      <c r="FP399" s="219"/>
      <c r="FQ399" s="219"/>
      <c r="FR399" s="219"/>
      <c r="FS399" s="219"/>
      <c r="FT399" s="219"/>
      <c r="FU399" s="219"/>
      <c r="FV399" s="219"/>
      <c r="FW399" s="219"/>
      <c r="FX399" s="219"/>
      <c r="FY399" s="219"/>
      <c r="FZ399" s="219"/>
      <c r="GA399" s="219"/>
      <c r="GB399" s="219"/>
      <c r="GC399" s="219"/>
      <c r="GD399" s="219"/>
      <c r="GE399" s="219"/>
      <c r="GF399" s="219"/>
      <c r="GG399" s="219"/>
      <c r="GH399" s="219"/>
      <c r="GI399" s="219"/>
      <c r="GJ399" s="219"/>
      <c r="GK399" s="219"/>
      <c r="GL399" s="219"/>
      <c r="GM399" s="219"/>
      <c r="GN399" s="219"/>
      <c r="GO399" s="219"/>
      <c r="GP399" s="219"/>
      <c r="GQ399" s="219"/>
      <c r="GR399" s="219"/>
      <c r="GS399" s="219"/>
      <c r="GT399" s="219"/>
      <c r="GU399" s="219"/>
      <c r="GV399" s="219"/>
      <c r="GW399" s="219"/>
      <c r="GX399" s="219"/>
      <c r="GY399" s="219"/>
      <c r="GZ399" s="219"/>
      <c r="HA399" s="219"/>
      <c r="HB399" s="219"/>
      <c r="HC399" s="219"/>
      <c r="HD399" s="219"/>
      <c r="HE399" s="219"/>
      <c r="HF399" s="219"/>
      <c r="HG399" s="219"/>
      <c r="HH399" s="219"/>
      <c r="HI399" s="219"/>
      <c r="HJ399" s="219"/>
      <c r="HK399" s="219"/>
      <c r="HL399" s="219"/>
      <c r="HM399" s="219"/>
      <c r="HN399" s="219"/>
      <c r="HO399" s="219"/>
      <c r="HP399" s="219"/>
      <c r="HQ399" s="219"/>
      <c r="HR399" s="219"/>
      <c r="HS399" s="219"/>
      <c r="HT399" s="219"/>
      <c r="HU399" s="219"/>
      <c r="HV399" s="219"/>
      <c r="HW399" s="219"/>
      <c r="HX399" s="219"/>
      <c r="HY399" s="219"/>
      <c r="HZ399" s="219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  <c r="IR399" s="4"/>
      <c r="IS399" s="4"/>
      <c r="IT399" s="4"/>
      <c r="IU399" s="4"/>
      <c r="IV399" s="4"/>
      <c r="IW399" s="4"/>
      <c r="IX399" s="4"/>
      <c r="IY399" s="4"/>
      <c r="IZ399" s="4"/>
      <c r="JA399" s="4"/>
      <c r="JB399" s="4"/>
      <c r="JC399" s="4"/>
      <c r="JD399" s="4"/>
      <c r="JE399" s="4"/>
    </row>
    <row r="400" spans="1:265" s="78" customFormat="1">
      <c r="A400" s="76"/>
      <c r="B400" s="76"/>
      <c r="C400" s="76"/>
      <c r="D400" s="76"/>
      <c r="E400" s="76"/>
      <c r="F400" s="76"/>
      <c r="H400" s="79"/>
      <c r="I400" s="66"/>
      <c r="J400" s="80"/>
      <c r="K400" s="82"/>
      <c r="L400" s="82"/>
      <c r="M400" s="66"/>
      <c r="N400" s="82"/>
      <c r="O400" s="82"/>
      <c r="P400" s="104"/>
      <c r="Q400" s="104"/>
      <c r="R400" s="104"/>
      <c r="S400" s="82"/>
      <c r="T400" s="82"/>
      <c r="U400" s="82"/>
      <c r="V400" s="66"/>
      <c r="W400" s="82"/>
      <c r="X400" s="82"/>
      <c r="Y400" s="183"/>
      <c r="Z400" s="82"/>
      <c r="AA400" s="181"/>
      <c r="AB400" s="82"/>
      <c r="AC400" s="82"/>
      <c r="AD400" s="82"/>
      <c r="AE400" s="82"/>
      <c r="AF400" s="82"/>
      <c r="AG400" s="83"/>
      <c r="AH400" s="83"/>
      <c r="AI400" s="219"/>
      <c r="AJ400" s="219"/>
      <c r="AK400" s="219"/>
      <c r="AL400" s="66"/>
      <c r="AM400" s="219"/>
      <c r="AN400" s="219"/>
      <c r="AO400" s="219"/>
      <c r="AP400" s="219"/>
      <c r="AQ400" s="219"/>
      <c r="AR400" s="219"/>
      <c r="AS400" s="219"/>
      <c r="AT400" s="219"/>
      <c r="AU400" s="219"/>
      <c r="AV400" s="219"/>
      <c r="AW400" s="219"/>
      <c r="AX400" s="219"/>
      <c r="AY400" s="219"/>
      <c r="AZ400" s="219"/>
      <c r="BA400" s="219"/>
      <c r="BB400" s="219"/>
      <c r="BC400" s="219"/>
      <c r="BD400" s="219"/>
      <c r="BE400" s="219"/>
      <c r="BF400" s="219"/>
      <c r="BG400" s="219"/>
      <c r="BH400" s="219"/>
      <c r="BI400" s="219"/>
      <c r="BJ400" s="219"/>
      <c r="BK400" s="219"/>
      <c r="BL400" s="219"/>
      <c r="BM400" s="219"/>
      <c r="BN400" s="219"/>
      <c r="BO400" s="219"/>
      <c r="BP400" s="219"/>
      <c r="BQ400" s="219"/>
      <c r="BR400" s="219"/>
      <c r="BS400" s="219"/>
      <c r="BT400" s="219"/>
      <c r="BU400" s="219"/>
      <c r="BV400" s="219"/>
      <c r="BW400" s="219"/>
      <c r="BX400" s="219"/>
      <c r="BY400" s="219"/>
      <c r="BZ400" s="219"/>
      <c r="CA400" s="219"/>
      <c r="CB400" s="219"/>
      <c r="CC400" s="219"/>
      <c r="CD400" s="219"/>
      <c r="CE400" s="219"/>
      <c r="CF400" s="219"/>
      <c r="CG400" s="219"/>
      <c r="CH400" s="219"/>
      <c r="CI400" s="219"/>
      <c r="CJ400" s="219"/>
      <c r="CK400" s="219"/>
      <c r="CL400" s="219"/>
      <c r="CM400" s="219"/>
      <c r="CN400" s="219"/>
      <c r="CO400" s="219"/>
      <c r="CP400" s="219"/>
      <c r="CQ400" s="219"/>
      <c r="CR400" s="219"/>
      <c r="CS400" s="219"/>
      <c r="CT400" s="219"/>
      <c r="CU400" s="219"/>
      <c r="CV400" s="219"/>
      <c r="CW400" s="219"/>
      <c r="CX400" s="219"/>
      <c r="CY400" s="219"/>
      <c r="CZ400" s="219"/>
      <c r="DA400" s="219"/>
      <c r="DB400" s="219"/>
      <c r="DC400" s="219"/>
      <c r="DD400" s="219"/>
      <c r="DE400" s="219"/>
      <c r="DF400" s="219"/>
      <c r="DG400" s="219"/>
      <c r="DH400" s="219"/>
      <c r="DI400" s="219"/>
      <c r="DJ400" s="219"/>
      <c r="DK400" s="219"/>
      <c r="DL400" s="219"/>
      <c r="DM400" s="219"/>
      <c r="DN400" s="219"/>
      <c r="DO400" s="219"/>
      <c r="DP400" s="219"/>
      <c r="DQ400" s="219"/>
      <c r="DR400" s="219"/>
      <c r="DS400" s="219"/>
      <c r="DT400" s="219"/>
      <c r="DU400" s="219"/>
      <c r="DV400" s="219"/>
      <c r="DW400" s="219"/>
      <c r="DX400" s="219"/>
      <c r="DY400" s="219"/>
      <c r="DZ400" s="219"/>
      <c r="EA400" s="219"/>
      <c r="EB400" s="219"/>
      <c r="EC400" s="219"/>
      <c r="ED400" s="219"/>
      <c r="EE400" s="219"/>
      <c r="EF400" s="219"/>
      <c r="EG400" s="219"/>
      <c r="EH400" s="219"/>
      <c r="EI400" s="219"/>
      <c r="EJ400" s="219"/>
      <c r="EK400" s="219"/>
      <c r="EL400" s="219"/>
      <c r="EM400" s="219"/>
      <c r="EN400" s="219"/>
      <c r="EO400" s="219"/>
      <c r="EP400" s="219"/>
      <c r="EQ400" s="219"/>
      <c r="ER400" s="219"/>
      <c r="ES400" s="219"/>
      <c r="ET400" s="219"/>
      <c r="EU400" s="219"/>
      <c r="EV400" s="219"/>
      <c r="EW400" s="219"/>
      <c r="EX400" s="219"/>
      <c r="EY400" s="219"/>
      <c r="EZ400" s="219"/>
      <c r="FA400" s="219"/>
      <c r="FB400" s="219"/>
      <c r="FC400" s="219"/>
      <c r="FD400" s="219"/>
      <c r="FE400" s="219"/>
      <c r="FF400" s="219"/>
      <c r="FG400" s="219"/>
      <c r="FH400" s="219"/>
      <c r="FI400" s="219"/>
      <c r="FJ400" s="219"/>
      <c r="FK400" s="219"/>
      <c r="FL400" s="219"/>
      <c r="FM400" s="219"/>
      <c r="FN400" s="219"/>
      <c r="FO400" s="219"/>
      <c r="FP400" s="219"/>
      <c r="FQ400" s="219"/>
      <c r="FR400" s="219"/>
      <c r="FS400" s="219"/>
      <c r="FT400" s="219"/>
      <c r="FU400" s="219"/>
      <c r="FV400" s="219"/>
      <c r="FW400" s="219"/>
      <c r="FX400" s="219"/>
      <c r="FY400" s="219"/>
      <c r="FZ400" s="219"/>
      <c r="GA400" s="219"/>
      <c r="GB400" s="219"/>
      <c r="GC400" s="219"/>
      <c r="GD400" s="219"/>
      <c r="GE400" s="219"/>
      <c r="GF400" s="219"/>
      <c r="GG400" s="219"/>
      <c r="GH400" s="219"/>
      <c r="GI400" s="219"/>
      <c r="GJ400" s="219"/>
      <c r="GK400" s="219"/>
      <c r="GL400" s="219"/>
      <c r="GM400" s="219"/>
      <c r="GN400" s="219"/>
      <c r="GO400" s="219"/>
      <c r="GP400" s="219"/>
      <c r="GQ400" s="219"/>
      <c r="GR400" s="219"/>
      <c r="GS400" s="219"/>
      <c r="GT400" s="219"/>
      <c r="GU400" s="219"/>
      <c r="GV400" s="219"/>
      <c r="GW400" s="219"/>
      <c r="GX400" s="219"/>
      <c r="GY400" s="219"/>
      <c r="GZ400" s="219"/>
      <c r="HA400" s="219"/>
      <c r="HB400" s="219"/>
      <c r="HC400" s="219"/>
      <c r="HD400" s="219"/>
      <c r="HE400" s="219"/>
      <c r="HF400" s="219"/>
      <c r="HG400" s="219"/>
      <c r="HH400" s="219"/>
      <c r="HI400" s="219"/>
      <c r="HJ400" s="219"/>
      <c r="HK400" s="219"/>
      <c r="HL400" s="219"/>
      <c r="HM400" s="219"/>
      <c r="HN400" s="219"/>
      <c r="HO400" s="219"/>
      <c r="HP400" s="219"/>
      <c r="HQ400" s="219"/>
      <c r="HR400" s="219"/>
      <c r="HS400" s="219"/>
      <c r="HT400" s="219"/>
      <c r="HU400" s="219"/>
      <c r="HV400" s="219"/>
      <c r="HW400" s="219"/>
      <c r="HX400" s="219"/>
      <c r="HY400" s="219"/>
      <c r="HZ400" s="219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  <c r="IR400" s="4"/>
      <c r="IS400" s="4"/>
      <c r="IT400" s="4"/>
      <c r="IU400" s="4"/>
      <c r="IV400" s="4"/>
      <c r="IW400" s="4"/>
      <c r="IX400" s="4"/>
      <c r="IY400" s="4"/>
      <c r="IZ400" s="4"/>
      <c r="JA400" s="4"/>
      <c r="JB400" s="4"/>
      <c r="JC400" s="4"/>
      <c r="JD400" s="4"/>
      <c r="JE400" s="4"/>
    </row>
    <row r="401" spans="1:265" s="78" customFormat="1">
      <c r="A401" s="76"/>
      <c r="B401" s="76"/>
      <c r="C401" s="76"/>
      <c r="D401" s="76"/>
      <c r="E401" s="76"/>
      <c r="F401" s="76"/>
      <c r="H401" s="79"/>
      <c r="I401" s="66"/>
      <c r="J401" s="80"/>
      <c r="K401" s="82"/>
      <c r="L401" s="82"/>
      <c r="M401" s="66"/>
      <c r="N401" s="82"/>
      <c r="O401" s="82"/>
      <c r="P401" s="104"/>
      <c r="Q401" s="104"/>
      <c r="R401" s="104"/>
      <c r="S401" s="82"/>
      <c r="T401" s="82"/>
      <c r="U401" s="82"/>
      <c r="V401" s="66"/>
      <c r="W401" s="82"/>
      <c r="X401" s="82"/>
      <c r="Y401" s="183"/>
      <c r="Z401" s="82"/>
      <c r="AA401" s="181"/>
      <c r="AB401" s="82"/>
      <c r="AC401" s="82"/>
      <c r="AD401" s="82"/>
      <c r="AE401" s="82"/>
      <c r="AF401" s="82"/>
      <c r="AG401" s="83"/>
      <c r="AH401" s="83"/>
      <c r="AI401" s="219"/>
      <c r="AJ401" s="219"/>
      <c r="AK401" s="219"/>
      <c r="AL401" s="66"/>
      <c r="AM401" s="219"/>
      <c r="AN401" s="219"/>
      <c r="AO401" s="219"/>
      <c r="AP401" s="219"/>
      <c r="AQ401" s="219"/>
      <c r="AR401" s="219"/>
      <c r="AS401" s="219"/>
      <c r="AT401" s="219"/>
      <c r="AU401" s="219"/>
      <c r="AV401" s="219"/>
      <c r="AW401" s="219"/>
      <c r="AX401" s="219"/>
      <c r="AY401" s="219"/>
      <c r="AZ401" s="219"/>
      <c r="BA401" s="219"/>
      <c r="BB401" s="219"/>
      <c r="BC401" s="219"/>
      <c r="BD401" s="219"/>
      <c r="BE401" s="219"/>
      <c r="BF401" s="219"/>
      <c r="BG401" s="219"/>
      <c r="BH401" s="219"/>
      <c r="BI401" s="219"/>
      <c r="BJ401" s="219"/>
      <c r="BK401" s="219"/>
      <c r="BL401" s="219"/>
      <c r="BM401" s="219"/>
      <c r="BN401" s="219"/>
      <c r="BO401" s="219"/>
      <c r="BP401" s="219"/>
      <c r="BQ401" s="219"/>
      <c r="BR401" s="219"/>
      <c r="BS401" s="219"/>
      <c r="BT401" s="219"/>
      <c r="BU401" s="219"/>
      <c r="BV401" s="219"/>
      <c r="BW401" s="219"/>
      <c r="BX401" s="219"/>
      <c r="BY401" s="219"/>
      <c r="BZ401" s="219"/>
      <c r="CA401" s="219"/>
      <c r="CB401" s="219"/>
      <c r="CC401" s="219"/>
      <c r="CD401" s="219"/>
      <c r="CE401" s="219"/>
      <c r="CF401" s="219"/>
      <c r="CG401" s="219"/>
      <c r="CH401" s="219"/>
      <c r="CI401" s="219"/>
      <c r="CJ401" s="219"/>
      <c r="CK401" s="219"/>
      <c r="CL401" s="219"/>
      <c r="CM401" s="219"/>
      <c r="CN401" s="219"/>
      <c r="CO401" s="219"/>
      <c r="CP401" s="219"/>
      <c r="CQ401" s="219"/>
      <c r="CR401" s="219"/>
      <c r="CS401" s="219"/>
      <c r="CT401" s="219"/>
      <c r="CU401" s="219"/>
      <c r="CV401" s="219"/>
      <c r="CW401" s="219"/>
      <c r="CX401" s="219"/>
      <c r="CY401" s="219"/>
      <c r="CZ401" s="219"/>
      <c r="DA401" s="219"/>
      <c r="DB401" s="219"/>
      <c r="DC401" s="219"/>
      <c r="DD401" s="219"/>
      <c r="DE401" s="219"/>
      <c r="DF401" s="219"/>
      <c r="DG401" s="219"/>
      <c r="DH401" s="219"/>
      <c r="DI401" s="219"/>
      <c r="DJ401" s="219"/>
      <c r="DK401" s="219"/>
      <c r="DL401" s="219"/>
      <c r="DM401" s="219"/>
      <c r="DN401" s="219"/>
      <c r="DO401" s="219"/>
      <c r="DP401" s="219"/>
      <c r="DQ401" s="219"/>
      <c r="DR401" s="219"/>
      <c r="DS401" s="219"/>
      <c r="DT401" s="219"/>
      <c r="DU401" s="219"/>
      <c r="DV401" s="219"/>
      <c r="DW401" s="219"/>
      <c r="DX401" s="219"/>
      <c r="DY401" s="219"/>
      <c r="DZ401" s="219"/>
      <c r="EA401" s="219"/>
      <c r="EB401" s="219"/>
      <c r="EC401" s="219"/>
      <c r="ED401" s="219"/>
      <c r="EE401" s="219"/>
      <c r="EF401" s="219"/>
      <c r="EG401" s="219"/>
      <c r="EH401" s="219"/>
      <c r="EI401" s="219"/>
      <c r="EJ401" s="219"/>
      <c r="EK401" s="219"/>
      <c r="EL401" s="219"/>
      <c r="EM401" s="219"/>
      <c r="EN401" s="219"/>
      <c r="EO401" s="219"/>
      <c r="EP401" s="219"/>
      <c r="EQ401" s="219"/>
      <c r="ER401" s="219"/>
      <c r="ES401" s="219"/>
      <c r="ET401" s="219"/>
      <c r="EU401" s="219"/>
      <c r="EV401" s="219"/>
      <c r="EW401" s="219"/>
      <c r="EX401" s="219"/>
      <c r="EY401" s="219"/>
      <c r="EZ401" s="219"/>
      <c r="FA401" s="219"/>
      <c r="FB401" s="219"/>
      <c r="FC401" s="219"/>
      <c r="FD401" s="219"/>
      <c r="FE401" s="219"/>
      <c r="FF401" s="219"/>
      <c r="FG401" s="219"/>
      <c r="FH401" s="219"/>
      <c r="FI401" s="219"/>
      <c r="FJ401" s="219"/>
      <c r="FK401" s="219"/>
      <c r="FL401" s="219"/>
      <c r="FM401" s="219"/>
      <c r="FN401" s="219"/>
      <c r="FO401" s="219"/>
      <c r="FP401" s="219"/>
      <c r="FQ401" s="219"/>
      <c r="FR401" s="219"/>
      <c r="FS401" s="219"/>
      <c r="FT401" s="219"/>
      <c r="FU401" s="219"/>
      <c r="FV401" s="219"/>
      <c r="FW401" s="219"/>
      <c r="FX401" s="219"/>
      <c r="FY401" s="219"/>
      <c r="FZ401" s="219"/>
      <c r="GA401" s="219"/>
      <c r="GB401" s="219"/>
      <c r="GC401" s="219"/>
      <c r="GD401" s="219"/>
      <c r="GE401" s="219"/>
      <c r="GF401" s="219"/>
      <c r="GG401" s="219"/>
      <c r="GH401" s="219"/>
      <c r="GI401" s="219"/>
      <c r="GJ401" s="219"/>
      <c r="GK401" s="219"/>
      <c r="GL401" s="219"/>
      <c r="GM401" s="219"/>
      <c r="GN401" s="219"/>
      <c r="GO401" s="219"/>
      <c r="GP401" s="219"/>
      <c r="GQ401" s="219"/>
      <c r="GR401" s="219"/>
      <c r="GS401" s="219"/>
      <c r="GT401" s="219"/>
      <c r="GU401" s="219"/>
      <c r="GV401" s="219"/>
      <c r="GW401" s="219"/>
      <c r="GX401" s="219"/>
      <c r="GY401" s="219"/>
      <c r="GZ401" s="219"/>
      <c r="HA401" s="219"/>
      <c r="HB401" s="219"/>
      <c r="HC401" s="219"/>
      <c r="HD401" s="219"/>
      <c r="HE401" s="219"/>
      <c r="HF401" s="219"/>
      <c r="HG401" s="219"/>
      <c r="HH401" s="219"/>
      <c r="HI401" s="219"/>
      <c r="HJ401" s="219"/>
      <c r="HK401" s="219"/>
      <c r="HL401" s="219"/>
      <c r="HM401" s="219"/>
      <c r="HN401" s="219"/>
      <c r="HO401" s="219"/>
      <c r="HP401" s="219"/>
      <c r="HQ401" s="219"/>
      <c r="HR401" s="219"/>
      <c r="HS401" s="219"/>
      <c r="HT401" s="219"/>
      <c r="HU401" s="219"/>
      <c r="HV401" s="219"/>
      <c r="HW401" s="219"/>
      <c r="HX401" s="219"/>
      <c r="HY401" s="219"/>
      <c r="HZ401" s="219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  <c r="IR401" s="4"/>
      <c r="IS401" s="4"/>
      <c r="IT401" s="4"/>
      <c r="IU401" s="4"/>
      <c r="IV401" s="4"/>
      <c r="IW401" s="4"/>
      <c r="IX401" s="4"/>
      <c r="IY401" s="4"/>
      <c r="IZ401" s="4"/>
      <c r="JA401" s="4"/>
      <c r="JB401" s="4"/>
      <c r="JC401" s="4"/>
      <c r="JD401" s="4"/>
      <c r="JE401" s="4"/>
    </row>
    <row r="402" spans="1:265" s="78" customFormat="1">
      <c r="A402" s="76"/>
      <c r="B402" s="76"/>
      <c r="C402" s="76"/>
      <c r="D402" s="76"/>
      <c r="E402" s="76"/>
      <c r="F402" s="76"/>
      <c r="H402" s="79"/>
      <c r="I402" s="66"/>
      <c r="J402" s="80"/>
      <c r="K402" s="82"/>
      <c r="L402" s="82"/>
      <c r="M402" s="66"/>
      <c r="N402" s="82"/>
      <c r="O402" s="82"/>
      <c r="P402" s="104"/>
      <c r="Q402" s="104"/>
      <c r="R402" s="104"/>
      <c r="S402" s="82"/>
      <c r="T402" s="82"/>
      <c r="U402" s="82"/>
      <c r="V402" s="66"/>
      <c r="W402" s="82"/>
      <c r="X402" s="82"/>
      <c r="Y402" s="183"/>
      <c r="Z402" s="82"/>
      <c r="AA402" s="181"/>
      <c r="AB402" s="82"/>
      <c r="AC402" s="82"/>
      <c r="AD402" s="82"/>
      <c r="AE402" s="82"/>
      <c r="AF402" s="82"/>
      <c r="AG402" s="83"/>
      <c r="AH402" s="83"/>
      <c r="AI402" s="219"/>
      <c r="AJ402" s="219"/>
      <c r="AK402" s="219"/>
      <c r="AL402" s="66"/>
      <c r="AM402" s="219"/>
      <c r="AN402" s="219"/>
      <c r="AO402" s="219"/>
      <c r="AP402" s="219"/>
      <c r="AQ402" s="219"/>
      <c r="AR402" s="219"/>
      <c r="AS402" s="219"/>
      <c r="AT402" s="219"/>
      <c r="AU402" s="219"/>
      <c r="AV402" s="219"/>
      <c r="AW402" s="219"/>
      <c r="AX402" s="219"/>
      <c r="AY402" s="219"/>
      <c r="AZ402" s="219"/>
      <c r="BA402" s="219"/>
      <c r="BB402" s="219"/>
      <c r="BC402" s="219"/>
      <c r="BD402" s="219"/>
      <c r="BE402" s="219"/>
      <c r="BF402" s="219"/>
      <c r="BG402" s="219"/>
      <c r="BH402" s="219"/>
      <c r="BI402" s="219"/>
      <c r="BJ402" s="219"/>
      <c r="BK402" s="219"/>
      <c r="BL402" s="219"/>
      <c r="BM402" s="219"/>
      <c r="BN402" s="219"/>
      <c r="BO402" s="219"/>
      <c r="BP402" s="219"/>
      <c r="BQ402" s="219"/>
      <c r="BR402" s="219"/>
      <c r="BS402" s="219"/>
      <c r="BT402" s="219"/>
      <c r="BU402" s="219"/>
      <c r="BV402" s="219"/>
      <c r="BW402" s="219"/>
      <c r="BX402" s="219"/>
      <c r="BY402" s="219"/>
      <c r="BZ402" s="219"/>
      <c r="CA402" s="219"/>
      <c r="CB402" s="219"/>
      <c r="CC402" s="219"/>
      <c r="CD402" s="219"/>
      <c r="CE402" s="219"/>
      <c r="CF402" s="219"/>
      <c r="CG402" s="219"/>
      <c r="CH402" s="219"/>
      <c r="CI402" s="219"/>
      <c r="CJ402" s="219"/>
      <c r="CK402" s="219"/>
      <c r="CL402" s="219"/>
      <c r="CM402" s="219"/>
      <c r="CN402" s="219"/>
      <c r="CO402" s="219"/>
      <c r="CP402" s="219"/>
      <c r="CQ402" s="219"/>
      <c r="CR402" s="219"/>
      <c r="CS402" s="219"/>
      <c r="CT402" s="219"/>
      <c r="CU402" s="219"/>
      <c r="CV402" s="219"/>
      <c r="CW402" s="219"/>
      <c r="CX402" s="219"/>
      <c r="CY402" s="219"/>
      <c r="CZ402" s="219"/>
      <c r="DA402" s="219"/>
      <c r="DB402" s="219"/>
      <c r="DC402" s="219"/>
      <c r="DD402" s="219"/>
      <c r="DE402" s="219"/>
      <c r="DF402" s="219"/>
      <c r="DG402" s="219"/>
      <c r="DH402" s="219"/>
      <c r="DI402" s="219"/>
      <c r="DJ402" s="219"/>
      <c r="DK402" s="219"/>
      <c r="DL402" s="219"/>
      <c r="DM402" s="219"/>
      <c r="DN402" s="219"/>
      <c r="DO402" s="219"/>
      <c r="DP402" s="219"/>
      <c r="DQ402" s="219"/>
      <c r="DR402" s="219"/>
      <c r="DS402" s="219"/>
      <c r="DT402" s="219"/>
      <c r="DU402" s="219"/>
      <c r="DV402" s="219"/>
      <c r="DW402" s="219"/>
      <c r="DX402" s="219"/>
      <c r="DY402" s="219"/>
      <c r="DZ402" s="219"/>
      <c r="EA402" s="219"/>
      <c r="EB402" s="219"/>
      <c r="EC402" s="219"/>
      <c r="ED402" s="219"/>
      <c r="EE402" s="219"/>
      <c r="EF402" s="219"/>
      <c r="EG402" s="219"/>
      <c r="EH402" s="219"/>
      <c r="EI402" s="219"/>
      <c r="EJ402" s="219"/>
      <c r="EK402" s="219"/>
      <c r="EL402" s="219"/>
      <c r="EM402" s="219"/>
      <c r="EN402" s="219"/>
      <c r="EO402" s="219"/>
      <c r="EP402" s="219"/>
      <c r="EQ402" s="219"/>
      <c r="ER402" s="219"/>
      <c r="ES402" s="219"/>
      <c r="ET402" s="219"/>
      <c r="EU402" s="219"/>
      <c r="EV402" s="219"/>
      <c r="EW402" s="219"/>
      <c r="EX402" s="219"/>
      <c r="EY402" s="219"/>
      <c r="EZ402" s="219"/>
      <c r="FA402" s="219"/>
      <c r="FB402" s="219"/>
      <c r="FC402" s="219"/>
      <c r="FD402" s="219"/>
      <c r="FE402" s="219"/>
      <c r="FF402" s="219"/>
      <c r="FG402" s="219"/>
      <c r="FH402" s="219"/>
      <c r="FI402" s="219"/>
      <c r="FJ402" s="219"/>
      <c r="FK402" s="219"/>
      <c r="FL402" s="219"/>
      <c r="FM402" s="219"/>
      <c r="FN402" s="219"/>
      <c r="FO402" s="219"/>
      <c r="FP402" s="219"/>
      <c r="FQ402" s="219"/>
      <c r="FR402" s="219"/>
      <c r="FS402" s="219"/>
      <c r="FT402" s="219"/>
      <c r="FU402" s="219"/>
      <c r="FV402" s="219"/>
      <c r="FW402" s="219"/>
      <c r="FX402" s="219"/>
      <c r="FY402" s="219"/>
      <c r="FZ402" s="219"/>
      <c r="GA402" s="219"/>
      <c r="GB402" s="219"/>
      <c r="GC402" s="219"/>
      <c r="GD402" s="219"/>
      <c r="GE402" s="219"/>
      <c r="GF402" s="219"/>
      <c r="GG402" s="219"/>
      <c r="GH402" s="219"/>
      <c r="GI402" s="219"/>
      <c r="GJ402" s="219"/>
      <c r="GK402" s="219"/>
      <c r="GL402" s="219"/>
      <c r="GM402" s="219"/>
      <c r="GN402" s="219"/>
      <c r="GO402" s="219"/>
      <c r="GP402" s="219"/>
      <c r="GQ402" s="219"/>
      <c r="GR402" s="219"/>
      <c r="GS402" s="219"/>
      <c r="GT402" s="219"/>
      <c r="GU402" s="219"/>
      <c r="GV402" s="219"/>
      <c r="GW402" s="219"/>
      <c r="GX402" s="219"/>
      <c r="GY402" s="219"/>
      <c r="GZ402" s="219"/>
      <c r="HA402" s="219"/>
      <c r="HB402" s="219"/>
      <c r="HC402" s="219"/>
      <c r="HD402" s="219"/>
      <c r="HE402" s="219"/>
      <c r="HF402" s="219"/>
      <c r="HG402" s="219"/>
      <c r="HH402" s="219"/>
      <c r="HI402" s="219"/>
      <c r="HJ402" s="219"/>
      <c r="HK402" s="219"/>
      <c r="HL402" s="219"/>
      <c r="HM402" s="219"/>
      <c r="HN402" s="219"/>
      <c r="HO402" s="219"/>
      <c r="HP402" s="219"/>
      <c r="HQ402" s="219"/>
      <c r="HR402" s="219"/>
      <c r="HS402" s="219"/>
      <c r="HT402" s="219"/>
      <c r="HU402" s="219"/>
      <c r="HV402" s="219"/>
      <c r="HW402" s="219"/>
      <c r="HX402" s="219"/>
      <c r="HY402" s="219"/>
      <c r="HZ402" s="219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  <c r="IR402" s="4"/>
      <c r="IS402" s="4"/>
      <c r="IT402" s="4"/>
      <c r="IU402" s="4"/>
      <c r="IV402" s="4"/>
      <c r="IW402" s="4"/>
      <c r="IX402" s="4"/>
      <c r="IY402" s="4"/>
      <c r="IZ402" s="4"/>
      <c r="JA402" s="4"/>
      <c r="JB402" s="4"/>
      <c r="JC402" s="4"/>
      <c r="JD402" s="4"/>
      <c r="JE402" s="4"/>
    </row>
    <row r="403" spans="1:265" s="78" customFormat="1">
      <c r="A403" s="76"/>
      <c r="B403" s="76"/>
      <c r="C403" s="76"/>
      <c r="D403" s="76"/>
      <c r="E403" s="76"/>
      <c r="F403" s="76"/>
      <c r="H403" s="79"/>
      <c r="I403" s="66"/>
      <c r="J403" s="80"/>
      <c r="K403" s="82"/>
      <c r="L403" s="82"/>
      <c r="M403" s="66"/>
      <c r="N403" s="82"/>
      <c r="O403" s="82"/>
      <c r="P403" s="104"/>
      <c r="Q403" s="104"/>
      <c r="R403" s="104"/>
      <c r="S403" s="82"/>
      <c r="T403" s="82"/>
      <c r="U403" s="82"/>
      <c r="V403" s="66"/>
      <c r="W403" s="82"/>
      <c r="X403" s="82"/>
      <c r="Y403" s="183"/>
      <c r="Z403" s="82"/>
      <c r="AA403" s="181"/>
      <c r="AB403" s="82"/>
      <c r="AC403" s="82"/>
      <c r="AD403" s="82"/>
      <c r="AE403" s="82"/>
      <c r="AF403" s="82"/>
      <c r="AG403" s="83"/>
      <c r="AH403" s="83"/>
      <c r="AI403" s="219"/>
      <c r="AJ403" s="219"/>
      <c r="AK403" s="219"/>
      <c r="AL403" s="66"/>
      <c r="AM403" s="219"/>
      <c r="AN403" s="219"/>
      <c r="AO403" s="219"/>
      <c r="AP403" s="219"/>
      <c r="AQ403" s="219"/>
      <c r="AR403" s="219"/>
      <c r="AS403" s="219"/>
      <c r="AT403" s="219"/>
      <c r="AU403" s="219"/>
      <c r="AV403" s="219"/>
      <c r="AW403" s="219"/>
      <c r="AX403" s="219"/>
      <c r="AY403" s="219"/>
      <c r="AZ403" s="219"/>
      <c r="BA403" s="219"/>
      <c r="BB403" s="219"/>
      <c r="BC403" s="219"/>
      <c r="BD403" s="219"/>
      <c r="BE403" s="219"/>
      <c r="BF403" s="219"/>
      <c r="BG403" s="219"/>
      <c r="BH403" s="219"/>
      <c r="BI403" s="219"/>
      <c r="BJ403" s="219"/>
      <c r="BK403" s="219"/>
      <c r="BL403" s="219"/>
      <c r="BM403" s="219"/>
      <c r="BN403" s="219"/>
      <c r="BO403" s="219"/>
      <c r="BP403" s="219"/>
      <c r="BQ403" s="219"/>
      <c r="BR403" s="219"/>
      <c r="BS403" s="219"/>
      <c r="BT403" s="219"/>
      <c r="BU403" s="219"/>
      <c r="BV403" s="219"/>
      <c r="BW403" s="219"/>
      <c r="BX403" s="219"/>
      <c r="BY403" s="219"/>
      <c r="BZ403" s="219"/>
      <c r="CA403" s="219"/>
      <c r="CB403" s="219"/>
      <c r="CC403" s="219"/>
      <c r="CD403" s="219"/>
      <c r="CE403" s="219"/>
      <c r="CF403" s="219"/>
      <c r="CG403" s="219"/>
      <c r="CH403" s="219"/>
      <c r="CI403" s="219"/>
      <c r="CJ403" s="219"/>
      <c r="CK403" s="219"/>
      <c r="CL403" s="219"/>
      <c r="CM403" s="219"/>
      <c r="CN403" s="219"/>
      <c r="CO403" s="219"/>
      <c r="CP403" s="219"/>
      <c r="CQ403" s="219"/>
      <c r="CR403" s="219"/>
      <c r="CS403" s="219"/>
      <c r="CT403" s="219"/>
      <c r="CU403" s="219"/>
      <c r="CV403" s="219"/>
      <c r="CW403" s="219"/>
      <c r="CX403" s="219"/>
      <c r="CY403" s="219"/>
      <c r="CZ403" s="219"/>
      <c r="DA403" s="219"/>
      <c r="DB403" s="219"/>
      <c r="DC403" s="219"/>
      <c r="DD403" s="219"/>
      <c r="DE403" s="219"/>
      <c r="DF403" s="219"/>
      <c r="DG403" s="219"/>
      <c r="DH403" s="219"/>
      <c r="DI403" s="219"/>
      <c r="DJ403" s="219"/>
      <c r="DK403" s="219"/>
      <c r="DL403" s="219"/>
      <c r="DM403" s="219"/>
      <c r="DN403" s="219"/>
      <c r="DO403" s="219"/>
      <c r="DP403" s="219"/>
      <c r="DQ403" s="219"/>
      <c r="DR403" s="219"/>
      <c r="DS403" s="219"/>
      <c r="DT403" s="219"/>
      <c r="DU403" s="219"/>
      <c r="DV403" s="219"/>
      <c r="DW403" s="219"/>
      <c r="DX403" s="219"/>
      <c r="DY403" s="219"/>
      <c r="DZ403" s="219"/>
      <c r="EA403" s="219"/>
      <c r="EB403" s="219"/>
      <c r="EC403" s="219"/>
      <c r="ED403" s="219"/>
      <c r="EE403" s="219"/>
      <c r="EF403" s="219"/>
      <c r="EG403" s="219"/>
      <c r="EH403" s="219"/>
      <c r="EI403" s="219"/>
      <c r="EJ403" s="219"/>
      <c r="EK403" s="219"/>
      <c r="EL403" s="219"/>
      <c r="EM403" s="219"/>
      <c r="EN403" s="219"/>
      <c r="EO403" s="219"/>
      <c r="EP403" s="219"/>
      <c r="EQ403" s="219"/>
      <c r="ER403" s="219"/>
      <c r="ES403" s="219"/>
      <c r="ET403" s="219"/>
      <c r="EU403" s="219"/>
      <c r="EV403" s="219"/>
      <c r="EW403" s="219"/>
      <c r="EX403" s="219"/>
      <c r="EY403" s="219"/>
      <c r="EZ403" s="219"/>
      <c r="FA403" s="219"/>
      <c r="FB403" s="219"/>
      <c r="FC403" s="219"/>
      <c r="FD403" s="219"/>
      <c r="FE403" s="219"/>
      <c r="FF403" s="219"/>
      <c r="FG403" s="219"/>
      <c r="FH403" s="219"/>
      <c r="FI403" s="219"/>
      <c r="FJ403" s="219"/>
      <c r="FK403" s="219"/>
      <c r="FL403" s="219"/>
      <c r="FM403" s="219"/>
      <c r="FN403" s="219"/>
      <c r="FO403" s="219"/>
      <c r="FP403" s="219"/>
      <c r="FQ403" s="219"/>
      <c r="FR403" s="219"/>
      <c r="FS403" s="219"/>
      <c r="FT403" s="219"/>
      <c r="FU403" s="219"/>
      <c r="FV403" s="219"/>
      <c r="FW403" s="219"/>
      <c r="FX403" s="219"/>
      <c r="FY403" s="219"/>
      <c r="FZ403" s="219"/>
      <c r="GA403" s="219"/>
      <c r="GB403" s="219"/>
      <c r="GC403" s="219"/>
      <c r="GD403" s="219"/>
      <c r="GE403" s="219"/>
      <c r="GF403" s="219"/>
      <c r="GG403" s="219"/>
      <c r="GH403" s="219"/>
      <c r="GI403" s="219"/>
      <c r="GJ403" s="219"/>
      <c r="GK403" s="219"/>
      <c r="GL403" s="219"/>
      <c r="GM403" s="219"/>
      <c r="GN403" s="219"/>
      <c r="GO403" s="219"/>
      <c r="GP403" s="219"/>
      <c r="GQ403" s="219"/>
      <c r="GR403" s="219"/>
      <c r="GS403" s="219"/>
      <c r="GT403" s="219"/>
      <c r="GU403" s="219"/>
      <c r="GV403" s="219"/>
      <c r="GW403" s="219"/>
      <c r="GX403" s="219"/>
      <c r="GY403" s="219"/>
      <c r="GZ403" s="219"/>
      <c r="HA403" s="219"/>
      <c r="HB403" s="219"/>
      <c r="HC403" s="219"/>
      <c r="HD403" s="219"/>
      <c r="HE403" s="219"/>
      <c r="HF403" s="219"/>
      <c r="HG403" s="219"/>
      <c r="HH403" s="219"/>
      <c r="HI403" s="219"/>
      <c r="HJ403" s="219"/>
      <c r="HK403" s="219"/>
      <c r="HL403" s="219"/>
      <c r="HM403" s="219"/>
      <c r="HN403" s="219"/>
      <c r="HO403" s="219"/>
      <c r="HP403" s="219"/>
      <c r="HQ403" s="219"/>
      <c r="HR403" s="219"/>
      <c r="HS403" s="219"/>
      <c r="HT403" s="219"/>
      <c r="HU403" s="219"/>
      <c r="HV403" s="219"/>
      <c r="HW403" s="219"/>
      <c r="HX403" s="219"/>
      <c r="HY403" s="219"/>
      <c r="HZ403" s="219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  <c r="IR403" s="4"/>
      <c r="IS403" s="4"/>
      <c r="IT403" s="4"/>
      <c r="IU403" s="4"/>
      <c r="IV403" s="4"/>
      <c r="IW403" s="4"/>
      <c r="IX403" s="4"/>
      <c r="IY403" s="4"/>
      <c r="IZ403" s="4"/>
      <c r="JA403" s="4"/>
      <c r="JB403" s="4"/>
      <c r="JC403" s="4"/>
      <c r="JD403" s="4"/>
      <c r="JE403" s="4"/>
    </row>
    <row r="404" spans="1:265" s="78" customFormat="1">
      <c r="A404" s="76"/>
      <c r="B404" s="76"/>
      <c r="C404" s="76"/>
      <c r="D404" s="76"/>
      <c r="E404" s="76"/>
      <c r="F404" s="76"/>
      <c r="H404" s="79"/>
      <c r="I404" s="66"/>
      <c r="J404" s="80"/>
      <c r="K404" s="82"/>
      <c r="L404" s="82"/>
      <c r="M404" s="66"/>
      <c r="N404" s="82"/>
      <c r="O404" s="82"/>
      <c r="P404" s="104"/>
      <c r="Q404" s="104"/>
      <c r="R404" s="104"/>
      <c r="S404" s="82"/>
      <c r="T404" s="82"/>
      <c r="U404" s="82"/>
      <c r="V404" s="66"/>
      <c r="W404" s="82"/>
      <c r="X404" s="82"/>
      <c r="Y404" s="183"/>
      <c r="Z404" s="82"/>
      <c r="AA404" s="181"/>
      <c r="AB404" s="82"/>
      <c r="AC404" s="82"/>
      <c r="AD404" s="82"/>
      <c r="AE404" s="82"/>
      <c r="AF404" s="82"/>
      <c r="AG404" s="83"/>
      <c r="AH404" s="83"/>
      <c r="AI404" s="219"/>
      <c r="AJ404" s="219"/>
      <c r="AK404" s="219"/>
      <c r="AL404" s="66"/>
      <c r="AM404" s="219"/>
      <c r="AN404" s="219"/>
      <c r="AO404" s="219"/>
      <c r="AP404" s="219"/>
      <c r="AQ404" s="219"/>
      <c r="AR404" s="219"/>
      <c r="AS404" s="219"/>
      <c r="AT404" s="219"/>
      <c r="AU404" s="219"/>
      <c r="AV404" s="219"/>
      <c r="AW404" s="219"/>
      <c r="AX404" s="219"/>
      <c r="AY404" s="219"/>
      <c r="AZ404" s="219"/>
      <c r="BA404" s="219"/>
      <c r="BB404" s="219"/>
      <c r="BC404" s="219"/>
      <c r="BD404" s="219"/>
      <c r="BE404" s="219"/>
      <c r="BF404" s="219"/>
      <c r="BG404" s="219"/>
      <c r="BH404" s="219"/>
      <c r="BI404" s="219"/>
      <c r="BJ404" s="219"/>
      <c r="BK404" s="219"/>
      <c r="BL404" s="219"/>
      <c r="BM404" s="219"/>
      <c r="BN404" s="219"/>
      <c r="BO404" s="219"/>
      <c r="BP404" s="219"/>
      <c r="BQ404" s="219"/>
      <c r="BR404" s="219"/>
      <c r="BS404" s="219"/>
      <c r="BT404" s="219"/>
      <c r="BU404" s="219"/>
      <c r="BV404" s="219"/>
      <c r="BW404" s="219"/>
      <c r="BX404" s="219"/>
      <c r="BY404" s="219"/>
      <c r="BZ404" s="219"/>
      <c r="CA404" s="219"/>
      <c r="CB404" s="219"/>
      <c r="CC404" s="219"/>
      <c r="CD404" s="219"/>
      <c r="CE404" s="219"/>
      <c r="CF404" s="219"/>
      <c r="CG404" s="219"/>
      <c r="CH404" s="219"/>
      <c r="CI404" s="219"/>
      <c r="CJ404" s="219"/>
      <c r="CK404" s="219"/>
      <c r="CL404" s="219"/>
      <c r="CM404" s="219"/>
      <c r="CN404" s="219"/>
      <c r="CO404" s="219"/>
      <c r="CP404" s="219"/>
      <c r="CQ404" s="219"/>
      <c r="CR404" s="219"/>
      <c r="CS404" s="219"/>
      <c r="CT404" s="219"/>
      <c r="CU404" s="219"/>
      <c r="CV404" s="219"/>
      <c r="CW404" s="219"/>
      <c r="CX404" s="219"/>
      <c r="CY404" s="219"/>
      <c r="CZ404" s="219"/>
      <c r="DA404" s="219"/>
      <c r="DB404" s="219"/>
      <c r="DC404" s="219"/>
      <c r="DD404" s="219"/>
      <c r="DE404" s="219"/>
      <c r="DF404" s="219"/>
      <c r="DG404" s="219"/>
      <c r="DH404" s="219"/>
      <c r="DI404" s="219"/>
      <c r="DJ404" s="219"/>
      <c r="DK404" s="219"/>
      <c r="DL404" s="219"/>
      <c r="DM404" s="219"/>
      <c r="DN404" s="219"/>
      <c r="DO404" s="219"/>
      <c r="DP404" s="219"/>
      <c r="DQ404" s="219"/>
      <c r="DR404" s="219"/>
      <c r="DS404" s="219"/>
      <c r="DT404" s="219"/>
      <c r="DU404" s="219"/>
      <c r="DV404" s="219"/>
      <c r="DW404" s="219"/>
      <c r="DX404" s="219"/>
      <c r="DY404" s="219"/>
      <c r="DZ404" s="219"/>
      <c r="EA404" s="219"/>
      <c r="EB404" s="219"/>
      <c r="EC404" s="219"/>
      <c r="ED404" s="219"/>
      <c r="EE404" s="219"/>
      <c r="EF404" s="219"/>
      <c r="EG404" s="219"/>
      <c r="EH404" s="219"/>
      <c r="EI404" s="219"/>
      <c r="EJ404" s="219"/>
      <c r="EK404" s="219"/>
      <c r="EL404" s="219"/>
      <c r="EM404" s="219"/>
      <c r="EN404" s="219"/>
      <c r="EO404" s="219"/>
      <c r="EP404" s="219"/>
      <c r="EQ404" s="219"/>
      <c r="ER404" s="219"/>
      <c r="ES404" s="219"/>
      <c r="ET404" s="219"/>
      <c r="EU404" s="219"/>
      <c r="EV404" s="219"/>
      <c r="EW404" s="219"/>
      <c r="EX404" s="219"/>
      <c r="EY404" s="219"/>
      <c r="EZ404" s="219"/>
      <c r="FA404" s="219"/>
      <c r="FB404" s="219"/>
      <c r="FC404" s="219"/>
      <c r="FD404" s="219"/>
      <c r="FE404" s="219"/>
      <c r="FF404" s="219"/>
      <c r="FG404" s="219"/>
      <c r="FH404" s="219"/>
      <c r="FI404" s="219"/>
      <c r="FJ404" s="219"/>
      <c r="FK404" s="219"/>
      <c r="FL404" s="219"/>
      <c r="FM404" s="219"/>
      <c r="FN404" s="219"/>
      <c r="FO404" s="219"/>
      <c r="FP404" s="219"/>
      <c r="FQ404" s="219"/>
      <c r="FR404" s="219"/>
      <c r="FS404" s="219"/>
      <c r="FT404" s="219"/>
      <c r="FU404" s="219"/>
      <c r="FV404" s="219"/>
      <c r="FW404" s="219"/>
      <c r="FX404" s="219"/>
      <c r="FY404" s="219"/>
      <c r="FZ404" s="219"/>
      <c r="GA404" s="219"/>
      <c r="GB404" s="219"/>
      <c r="GC404" s="219"/>
      <c r="GD404" s="219"/>
      <c r="GE404" s="219"/>
      <c r="GF404" s="219"/>
      <c r="GG404" s="219"/>
      <c r="GH404" s="219"/>
      <c r="GI404" s="219"/>
      <c r="GJ404" s="219"/>
      <c r="GK404" s="219"/>
      <c r="GL404" s="219"/>
      <c r="GM404" s="219"/>
      <c r="GN404" s="219"/>
      <c r="GO404" s="219"/>
      <c r="GP404" s="219"/>
      <c r="GQ404" s="219"/>
      <c r="GR404" s="219"/>
      <c r="GS404" s="219"/>
      <c r="GT404" s="219"/>
      <c r="GU404" s="219"/>
      <c r="GV404" s="219"/>
      <c r="GW404" s="219"/>
      <c r="GX404" s="219"/>
      <c r="GY404" s="219"/>
      <c r="GZ404" s="219"/>
      <c r="HA404" s="219"/>
      <c r="HB404" s="219"/>
      <c r="HC404" s="219"/>
      <c r="HD404" s="219"/>
      <c r="HE404" s="219"/>
      <c r="HF404" s="219"/>
      <c r="HG404" s="219"/>
      <c r="HH404" s="219"/>
      <c r="HI404" s="219"/>
      <c r="HJ404" s="219"/>
      <c r="HK404" s="219"/>
      <c r="HL404" s="219"/>
      <c r="HM404" s="219"/>
      <c r="HN404" s="219"/>
      <c r="HO404" s="219"/>
      <c r="HP404" s="219"/>
      <c r="HQ404" s="219"/>
      <c r="HR404" s="219"/>
      <c r="HS404" s="219"/>
      <c r="HT404" s="219"/>
      <c r="HU404" s="219"/>
      <c r="HV404" s="219"/>
      <c r="HW404" s="219"/>
      <c r="HX404" s="219"/>
      <c r="HY404" s="219"/>
      <c r="HZ404" s="219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  <c r="IR404" s="4"/>
      <c r="IS404" s="4"/>
      <c r="IT404" s="4"/>
      <c r="IU404" s="4"/>
      <c r="IV404" s="4"/>
      <c r="IW404" s="4"/>
      <c r="IX404" s="4"/>
      <c r="IY404" s="4"/>
      <c r="IZ404" s="4"/>
      <c r="JA404" s="4"/>
      <c r="JB404" s="4"/>
      <c r="JC404" s="4"/>
      <c r="JD404" s="4"/>
      <c r="JE404" s="4"/>
    </row>
    <row r="405" spans="1:265" s="78" customFormat="1">
      <c r="A405" s="76"/>
      <c r="B405" s="76"/>
      <c r="C405" s="76"/>
      <c r="D405" s="76"/>
      <c r="E405" s="76"/>
      <c r="F405" s="76"/>
      <c r="H405" s="79"/>
      <c r="I405" s="66"/>
      <c r="J405" s="80"/>
      <c r="K405" s="82"/>
      <c r="L405" s="82"/>
      <c r="M405" s="66"/>
      <c r="N405" s="82"/>
      <c r="O405" s="82"/>
      <c r="P405" s="104"/>
      <c r="Q405" s="104"/>
      <c r="R405" s="104"/>
      <c r="S405" s="82"/>
      <c r="T405" s="82"/>
      <c r="U405" s="82"/>
      <c r="V405" s="66"/>
      <c r="W405" s="82"/>
      <c r="X405" s="82"/>
      <c r="Y405" s="183"/>
      <c r="Z405" s="82"/>
      <c r="AA405" s="181"/>
      <c r="AB405" s="82"/>
      <c r="AC405" s="82"/>
      <c r="AD405" s="82"/>
      <c r="AE405" s="82"/>
      <c r="AF405" s="82"/>
      <c r="AG405" s="83"/>
      <c r="AH405" s="83"/>
      <c r="AI405" s="219"/>
      <c r="AJ405" s="219"/>
      <c r="AK405" s="219"/>
      <c r="AL405" s="66"/>
      <c r="AM405" s="219"/>
      <c r="AN405" s="219"/>
      <c r="AO405" s="219"/>
      <c r="AP405" s="219"/>
      <c r="AQ405" s="219"/>
      <c r="AR405" s="219"/>
      <c r="AS405" s="219"/>
      <c r="AT405" s="219"/>
      <c r="AU405" s="219"/>
      <c r="AV405" s="219"/>
      <c r="AW405" s="219"/>
      <c r="AX405" s="219"/>
      <c r="AY405" s="219"/>
      <c r="AZ405" s="219"/>
      <c r="BA405" s="219"/>
      <c r="BB405" s="219"/>
      <c r="BC405" s="219"/>
      <c r="BD405" s="219"/>
      <c r="BE405" s="219"/>
      <c r="BF405" s="219"/>
      <c r="BG405" s="219"/>
      <c r="BH405" s="219"/>
      <c r="BI405" s="219"/>
      <c r="BJ405" s="219"/>
      <c r="BK405" s="219"/>
      <c r="BL405" s="219"/>
      <c r="BM405" s="219"/>
      <c r="BN405" s="219"/>
      <c r="BO405" s="219"/>
      <c r="BP405" s="219"/>
      <c r="BQ405" s="219"/>
      <c r="BR405" s="219"/>
      <c r="BS405" s="219"/>
      <c r="BT405" s="219"/>
      <c r="BU405" s="219"/>
      <c r="BV405" s="219"/>
      <c r="BW405" s="219"/>
      <c r="BX405" s="219"/>
      <c r="BY405" s="219"/>
      <c r="BZ405" s="219"/>
      <c r="CA405" s="219"/>
      <c r="CB405" s="219"/>
      <c r="CC405" s="219"/>
      <c r="CD405" s="219"/>
      <c r="CE405" s="219"/>
      <c r="CF405" s="219"/>
      <c r="CG405" s="219"/>
      <c r="CH405" s="219"/>
      <c r="CI405" s="219"/>
      <c r="CJ405" s="219"/>
      <c r="CK405" s="219"/>
      <c r="CL405" s="219"/>
      <c r="CM405" s="219"/>
      <c r="CN405" s="219"/>
      <c r="CO405" s="219"/>
      <c r="CP405" s="219"/>
      <c r="CQ405" s="219"/>
      <c r="CR405" s="219"/>
      <c r="CS405" s="219"/>
      <c r="CT405" s="219"/>
      <c r="CU405" s="219"/>
      <c r="CV405" s="219"/>
      <c r="CW405" s="219"/>
      <c r="CX405" s="219"/>
      <c r="CY405" s="219"/>
      <c r="CZ405" s="219"/>
      <c r="DA405" s="219"/>
      <c r="DB405" s="219"/>
      <c r="DC405" s="219"/>
      <c r="DD405" s="219"/>
      <c r="DE405" s="219"/>
      <c r="DF405" s="219"/>
      <c r="DG405" s="219"/>
      <c r="DH405" s="219"/>
      <c r="DI405" s="219"/>
      <c r="DJ405" s="219"/>
      <c r="DK405" s="219"/>
      <c r="DL405" s="219"/>
      <c r="DM405" s="219"/>
      <c r="DN405" s="219"/>
      <c r="DO405" s="219"/>
      <c r="DP405" s="219"/>
      <c r="DQ405" s="219"/>
      <c r="DR405" s="219"/>
      <c r="DS405" s="219"/>
      <c r="DT405" s="219"/>
      <c r="DU405" s="219"/>
      <c r="DV405" s="219"/>
      <c r="DW405" s="219"/>
      <c r="DX405" s="219"/>
      <c r="DY405" s="219"/>
      <c r="DZ405" s="219"/>
      <c r="EA405" s="219"/>
      <c r="EB405" s="219"/>
      <c r="EC405" s="219"/>
      <c r="ED405" s="219"/>
      <c r="EE405" s="219"/>
      <c r="EF405" s="219"/>
      <c r="EG405" s="219"/>
      <c r="EH405" s="219"/>
      <c r="EI405" s="219"/>
      <c r="EJ405" s="219"/>
      <c r="EK405" s="219"/>
      <c r="EL405" s="219"/>
      <c r="EM405" s="219"/>
      <c r="EN405" s="219"/>
      <c r="EO405" s="219"/>
      <c r="EP405" s="219"/>
      <c r="EQ405" s="219"/>
      <c r="ER405" s="219"/>
      <c r="ES405" s="219"/>
      <c r="ET405" s="219"/>
      <c r="EU405" s="219"/>
      <c r="EV405" s="219"/>
      <c r="EW405" s="219"/>
      <c r="EX405" s="219"/>
      <c r="EY405" s="219"/>
      <c r="EZ405" s="219"/>
      <c r="FA405" s="219"/>
      <c r="FB405" s="219"/>
      <c r="FC405" s="219"/>
      <c r="FD405" s="219"/>
      <c r="FE405" s="219"/>
      <c r="FF405" s="219"/>
      <c r="FG405" s="219"/>
      <c r="FH405" s="219"/>
      <c r="FI405" s="219"/>
      <c r="FJ405" s="219"/>
      <c r="FK405" s="219"/>
      <c r="FL405" s="219"/>
      <c r="FM405" s="219"/>
      <c r="FN405" s="219"/>
      <c r="FO405" s="219"/>
      <c r="FP405" s="219"/>
      <c r="FQ405" s="219"/>
      <c r="FR405" s="219"/>
      <c r="FS405" s="219"/>
      <c r="FT405" s="219"/>
      <c r="FU405" s="219"/>
      <c r="FV405" s="219"/>
      <c r="FW405" s="219"/>
      <c r="FX405" s="219"/>
      <c r="FY405" s="219"/>
      <c r="FZ405" s="219"/>
      <c r="GA405" s="219"/>
      <c r="GB405" s="219"/>
      <c r="GC405" s="219"/>
      <c r="GD405" s="219"/>
      <c r="GE405" s="219"/>
      <c r="GF405" s="219"/>
      <c r="GG405" s="219"/>
      <c r="GH405" s="219"/>
      <c r="GI405" s="219"/>
      <c r="GJ405" s="219"/>
      <c r="GK405" s="219"/>
      <c r="GL405" s="219"/>
      <c r="GM405" s="219"/>
      <c r="GN405" s="219"/>
      <c r="GO405" s="219"/>
      <c r="GP405" s="219"/>
      <c r="GQ405" s="219"/>
      <c r="GR405" s="219"/>
      <c r="GS405" s="219"/>
      <c r="GT405" s="219"/>
      <c r="GU405" s="219"/>
      <c r="GV405" s="219"/>
      <c r="GW405" s="219"/>
      <c r="GX405" s="219"/>
      <c r="GY405" s="219"/>
      <c r="GZ405" s="219"/>
      <c r="HA405" s="219"/>
      <c r="HB405" s="219"/>
      <c r="HC405" s="219"/>
      <c r="HD405" s="219"/>
      <c r="HE405" s="219"/>
      <c r="HF405" s="219"/>
      <c r="HG405" s="219"/>
      <c r="HH405" s="219"/>
      <c r="HI405" s="219"/>
      <c r="HJ405" s="219"/>
      <c r="HK405" s="219"/>
      <c r="HL405" s="219"/>
      <c r="HM405" s="219"/>
      <c r="HN405" s="219"/>
      <c r="HO405" s="219"/>
      <c r="HP405" s="219"/>
      <c r="HQ405" s="219"/>
      <c r="HR405" s="219"/>
      <c r="HS405" s="219"/>
      <c r="HT405" s="219"/>
      <c r="HU405" s="219"/>
      <c r="HV405" s="219"/>
      <c r="HW405" s="219"/>
      <c r="HX405" s="219"/>
      <c r="HY405" s="219"/>
      <c r="HZ405" s="219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  <c r="IR405" s="4"/>
      <c r="IS405" s="4"/>
      <c r="IT405" s="4"/>
      <c r="IU405" s="4"/>
      <c r="IV405" s="4"/>
      <c r="IW405" s="4"/>
      <c r="IX405" s="4"/>
      <c r="IY405" s="4"/>
      <c r="IZ405" s="4"/>
      <c r="JA405" s="4"/>
      <c r="JB405" s="4"/>
      <c r="JC405" s="4"/>
      <c r="JD405" s="4"/>
      <c r="JE405" s="4"/>
    </row>
    <row r="406" spans="1:265" s="78" customFormat="1">
      <c r="A406" s="76"/>
      <c r="B406" s="76"/>
      <c r="C406" s="76"/>
      <c r="D406" s="76"/>
      <c r="E406" s="76"/>
      <c r="F406" s="76"/>
      <c r="H406" s="79"/>
      <c r="I406" s="66"/>
      <c r="J406" s="80"/>
      <c r="K406" s="82"/>
      <c r="L406" s="82"/>
      <c r="M406" s="66"/>
      <c r="N406" s="82"/>
      <c r="O406" s="82"/>
      <c r="P406" s="104"/>
      <c r="Q406" s="104"/>
      <c r="R406" s="104"/>
      <c r="S406" s="82"/>
      <c r="T406" s="82"/>
      <c r="U406" s="82"/>
      <c r="V406" s="66"/>
      <c r="W406" s="82"/>
      <c r="X406" s="82"/>
      <c r="Y406" s="183"/>
      <c r="Z406" s="82"/>
      <c r="AA406" s="181"/>
      <c r="AB406" s="82"/>
      <c r="AC406" s="82"/>
      <c r="AD406" s="82"/>
      <c r="AE406" s="82"/>
      <c r="AF406" s="82"/>
      <c r="AG406" s="83"/>
      <c r="AH406" s="83"/>
      <c r="AI406" s="219"/>
      <c r="AJ406" s="219"/>
      <c r="AK406" s="219"/>
      <c r="AL406" s="66"/>
      <c r="AM406" s="219"/>
      <c r="AN406" s="219"/>
      <c r="AO406" s="219"/>
      <c r="AP406" s="219"/>
      <c r="AQ406" s="219"/>
      <c r="AR406" s="219"/>
      <c r="AS406" s="219"/>
      <c r="AT406" s="219"/>
      <c r="AU406" s="219"/>
      <c r="AV406" s="219"/>
      <c r="AW406" s="219"/>
      <c r="AX406" s="219"/>
      <c r="AY406" s="219"/>
      <c r="AZ406" s="219"/>
      <c r="BA406" s="219"/>
      <c r="BB406" s="219"/>
      <c r="BC406" s="219"/>
      <c r="BD406" s="219"/>
      <c r="BE406" s="219"/>
      <c r="BF406" s="219"/>
      <c r="BG406" s="219"/>
      <c r="BH406" s="219"/>
      <c r="BI406" s="219"/>
      <c r="BJ406" s="219"/>
      <c r="BK406" s="219"/>
      <c r="BL406" s="219"/>
      <c r="BM406" s="219"/>
      <c r="BN406" s="219"/>
      <c r="BO406" s="219"/>
      <c r="BP406" s="219"/>
      <c r="BQ406" s="219"/>
      <c r="BR406" s="219"/>
      <c r="BS406" s="219"/>
      <c r="BT406" s="219"/>
      <c r="BU406" s="219"/>
      <c r="BV406" s="219"/>
      <c r="BW406" s="219"/>
      <c r="BX406" s="219"/>
      <c r="BY406" s="219"/>
      <c r="BZ406" s="219"/>
      <c r="CA406" s="219"/>
      <c r="CB406" s="219"/>
      <c r="CC406" s="219"/>
      <c r="CD406" s="219"/>
      <c r="CE406" s="219"/>
      <c r="CF406" s="219"/>
      <c r="CG406" s="219"/>
      <c r="CH406" s="219"/>
      <c r="CI406" s="219"/>
      <c r="CJ406" s="219"/>
      <c r="CK406" s="219"/>
      <c r="CL406" s="219"/>
      <c r="CM406" s="219"/>
      <c r="CN406" s="219"/>
      <c r="CO406" s="219"/>
      <c r="CP406" s="219"/>
      <c r="CQ406" s="219"/>
      <c r="CR406" s="219"/>
      <c r="CS406" s="219"/>
      <c r="CT406" s="219"/>
      <c r="CU406" s="219"/>
      <c r="CV406" s="219"/>
      <c r="CW406" s="219"/>
      <c r="CX406" s="219"/>
      <c r="CY406" s="219"/>
      <c r="CZ406" s="219"/>
      <c r="DA406" s="219"/>
      <c r="DB406" s="219"/>
      <c r="DC406" s="219"/>
      <c r="DD406" s="219"/>
      <c r="DE406" s="219"/>
      <c r="DF406" s="219"/>
      <c r="DG406" s="219"/>
      <c r="DH406" s="219"/>
      <c r="DI406" s="219"/>
      <c r="DJ406" s="219"/>
      <c r="DK406" s="219"/>
      <c r="DL406" s="219"/>
      <c r="DM406" s="219"/>
      <c r="DN406" s="219"/>
      <c r="DO406" s="219"/>
      <c r="DP406" s="219"/>
      <c r="DQ406" s="219"/>
      <c r="DR406" s="219"/>
      <c r="DS406" s="219"/>
      <c r="DT406" s="219"/>
      <c r="DU406" s="219"/>
      <c r="DV406" s="219"/>
      <c r="DW406" s="219"/>
      <c r="DX406" s="219"/>
      <c r="DY406" s="219"/>
      <c r="DZ406" s="219"/>
      <c r="EA406" s="219"/>
      <c r="EB406" s="219"/>
      <c r="EC406" s="219"/>
      <c r="ED406" s="219"/>
      <c r="EE406" s="219"/>
      <c r="EF406" s="219"/>
      <c r="EG406" s="219"/>
      <c r="EH406" s="219"/>
      <c r="EI406" s="219"/>
      <c r="EJ406" s="219"/>
      <c r="EK406" s="219"/>
      <c r="EL406" s="219"/>
      <c r="EM406" s="219"/>
      <c r="EN406" s="219"/>
      <c r="EO406" s="219"/>
      <c r="EP406" s="219"/>
      <c r="EQ406" s="219"/>
      <c r="ER406" s="219"/>
      <c r="ES406" s="219"/>
      <c r="ET406" s="219"/>
      <c r="EU406" s="219"/>
      <c r="EV406" s="219"/>
      <c r="EW406" s="219"/>
      <c r="EX406" s="219"/>
      <c r="EY406" s="219"/>
      <c r="EZ406" s="219"/>
      <c r="FA406" s="219"/>
      <c r="FB406" s="219"/>
      <c r="FC406" s="219"/>
      <c r="FD406" s="219"/>
      <c r="FE406" s="219"/>
      <c r="FF406" s="219"/>
      <c r="FG406" s="219"/>
      <c r="FH406" s="219"/>
      <c r="FI406" s="219"/>
      <c r="FJ406" s="219"/>
      <c r="FK406" s="219"/>
      <c r="FL406" s="219"/>
      <c r="FM406" s="219"/>
      <c r="FN406" s="219"/>
      <c r="FO406" s="219"/>
      <c r="FP406" s="219"/>
      <c r="FQ406" s="219"/>
      <c r="FR406" s="219"/>
      <c r="FS406" s="219"/>
      <c r="FT406" s="219"/>
      <c r="FU406" s="219"/>
      <c r="FV406" s="219"/>
      <c r="FW406" s="219"/>
      <c r="FX406" s="219"/>
      <c r="FY406" s="219"/>
      <c r="FZ406" s="219"/>
      <c r="GA406" s="219"/>
      <c r="GB406" s="219"/>
      <c r="GC406" s="219"/>
      <c r="GD406" s="219"/>
      <c r="GE406" s="219"/>
      <c r="GF406" s="219"/>
      <c r="GG406" s="219"/>
      <c r="GH406" s="219"/>
      <c r="GI406" s="219"/>
      <c r="GJ406" s="219"/>
      <c r="GK406" s="219"/>
      <c r="GL406" s="219"/>
      <c r="GM406" s="219"/>
      <c r="GN406" s="219"/>
      <c r="GO406" s="219"/>
      <c r="GP406" s="219"/>
      <c r="GQ406" s="219"/>
      <c r="GR406" s="219"/>
      <c r="GS406" s="219"/>
      <c r="GT406" s="219"/>
      <c r="GU406" s="219"/>
      <c r="GV406" s="219"/>
      <c r="GW406" s="219"/>
      <c r="GX406" s="219"/>
      <c r="GY406" s="219"/>
      <c r="GZ406" s="219"/>
      <c r="HA406" s="219"/>
      <c r="HB406" s="219"/>
      <c r="HC406" s="219"/>
      <c r="HD406" s="219"/>
      <c r="HE406" s="219"/>
      <c r="HF406" s="219"/>
      <c r="HG406" s="219"/>
      <c r="HH406" s="219"/>
      <c r="HI406" s="219"/>
      <c r="HJ406" s="219"/>
      <c r="HK406" s="219"/>
      <c r="HL406" s="219"/>
      <c r="HM406" s="219"/>
      <c r="HN406" s="219"/>
      <c r="HO406" s="219"/>
      <c r="HP406" s="219"/>
      <c r="HQ406" s="219"/>
      <c r="HR406" s="219"/>
      <c r="HS406" s="219"/>
      <c r="HT406" s="219"/>
      <c r="HU406" s="219"/>
      <c r="HV406" s="219"/>
      <c r="HW406" s="219"/>
      <c r="HX406" s="219"/>
      <c r="HY406" s="219"/>
      <c r="HZ406" s="219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  <c r="IR406" s="4"/>
      <c r="IS406" s="4"/>
      <c r="IT406" s="4"/>
      <c r="IU406" s="4"/>
      <c r="IV406" s="4"/>
      <c r="IW406" s="4"/>
      <c r="IX406" s="4"/>
      <c r="IY406" s="4"/>
      <c r="IZ406" s="4"/>
      <c r="JA406" s="4"/>
      <c r="JB406" s="4"/>
      <c r="JC406" s="4"/>
      <c r="JD406" s="4"/>
      <c r="JE406" s="4"/>
    </row>
    <row r="407" spans="1:265" s="78" customFormat="1">
      <c r="A407" s="76"/>
      <c r="B407" s="76"/>
      <c r="C407" s="76"/>
      <c r="D407" s="76"/>
      <c r="E407" s="76"/>
      <c r="F407" s="76"/>
      <c r="H407" s="79"/>
      <c r="I407" s="66"/>
      <c r="J407" s="80"/>
      <c r="K407" s="82"/>
      <c r="L407" s="82"/>
      <c r="M407" s="66"/>
      <c r="N407" s="82"/>
      <c r="O407" s="82"/>
      <c r="P407" s="104"/>
      <c r="Q407" s="104"/>
      <c r="R407" s="104"/>
      <c r="S407" s="82"/>
      <c r="T407" s="82"/>
      <c r="U407" s="82"/>
      <c r="V407" s="66"/>
      <c r="W407" s="82"/>
      <c r="X407" s="82"/>
      <c r="Y407" s="183"/>
      <c r="Z407" s="82"/>
      <c r="AA407" s="181"/>
      <c r="AB407" s="82"/>
      <c r="AC407" s="82"/>
      <c r="AD407" s="82"/>
      <c r="AE407" s="82"/>
      <c r="AF407" s="82"/>
      <c r="AG407" s="83"/>
      <c r="AH407" s="83"/>
      <c r="AI407" s="219"/>
      <c r="AJ407" s="219"/>
      <c r="AK407" s="219"/>
      <c r="AL407" s="66"/>
      <c r="AM407" s="219"/>
      <c r="AN407" s="219"/>
      <c r="AO407" s="219"/>
      <c r="AP407" s="219"/>
      <c r="AQ407" s="219"/>
      <c r="AR407" s="219"/>
      <c r="AS407" s="219"/>
      <c r="AT407" s="219"/>
      <c r="AU407" s="219"/>
      <c r="AV407" s="219"/>
      <c r="AW407" s="219"/>
      <c r="AX407" s="219"/>
      <c r="AY407" s="219"/>
      <c r="AZ407" s="219"/>
      <c r="BA407" s="219"/>
      <c r="BB407" s="219"/>
      <c r="BC407" s="219"/>
      <c r="BD407" s="219"/>
      <c r="BE407" s="219"/>
      <c r="BF407" s="219"/>
      <c r="BG407" s="219"/>
      <c r="BH407" s="219"/>
      <c r="BI407" s="219"/>
      <c r="BJ407" s="219"/>
      <c r="BK407" s="219"/>
      <c r="BL407" s="219"/>
      <c r="BM407" s="219"/>
      <c r="BN407" s="219"/>
      <c r="BO407" s="219"/>
      <c r="BP407" s="219"/>
      <c r="BQ407" s="219"/>
      <c r="BR407" s="219"/>
      <c r="BS407" s="219"/>
      <c r="BT407" s="219"/>
      <c r="BU407" s="219"/>
      <c r="BV407" s="219"/>
      <c r="BW407" s="219"/>
      <c r="BX407" s="219"/>
      <c r="BY407" s="219"/>
      <c r="BZ407" s="219"/>
      <c r="CA407" s="219"/>
      <c r="CB407" s="219"/>
      <c r="CC407" s="219"/>
      <c r="CD407" s="219"/>
      <c r="CE407" s="219"/>
      <c r="CF407" s="219"/>
      <c r="CG407" s="219"/>
      <c r="CH407" s="219"/>
      <c r="CI407" s="219"/>
      <c r="CJ407" s="219"/>
      <c r="CK407" s="219"/>
      <c r="CL407" s="219"/>
      <c r="CM407" s="219"/>
      <c r="CN407" s="219"/>
      <c r="CO407" s="219"/>
      <c r="CP407" s="219"/>
      <c r="CQ407" s="219"/>
      <c r="CR407" s="219"/>
      <c r="CS407" s="219"/>
      <c r="CT407" s="219"/>
      <c r="CU407" s="219"/>
      <c r="CV407" s="219"/>
      <c r="CW407" s="219"/>
      <c r="CX407" s="219"/>
      <c r="CY407" s="219"/>
      <c r="CZ407" s="219"/>
      <c r="DA407" s="219"/>
      <c r="DB407" s="219"/>
      <c r="DC407" s="219"/>
      <c r="DD407" s="219"/>
      <c r="DE407" s="219"/>
      <c r="DF407" s="219"/>
      <c r="DG407" s="219"/>
      <c r="DH407" s="219"/>
      <c r="DI407" s="219"/>
      <c r="DJ407" s="219"/>
      <c r="DK407" s="219"/>
      <c r="DL407" s="219"/>
      <c r="DM407" s="219"/>
      <c r="DN407" s="219"/>
      <c r="DO407" s="219"/>
      <c r="DP407" s="219"/>
      <c r="DQ407" s="219"/>
      <c r="DR407" s="219"/>
      <c r="DS407" s="219"/>
      <c r="DT407" s="219"/>
      <c r="DU407" s="219"/>
      <c r="DV407" s="219"/>
      <c r="DW407" s="219"/>
      <c r="DX407" s="219"/>
      <c r="DY407" s="219"/>
      <c r="DZ407" s="219"/>
      <c r="EA407" s="219"/>
      <c r="EB407" s="219"/>
      <c r="EC407" s="219"/>
      <c r="ED407" s="219"/>
      <c r="EE407" s="219"/>
      <c r="EF407" s="219"/>
      <c r="EG407" s="219"/>
      <c r="EH407" s="219"/>
      <c r="EI407" s="219"/>
      <c r="EJ407" s="219"/>
      <c r="EK407" s="219"/>
      <c r="EL407" s="219"/>
      <c r="EM407" s="219"/>
      <c r="EN407" s="219"/>
      <c r="EO407" s="219"/>
      <c r="EP407" s="219"/>
      <c r="EQ407" s="219"/>
      <c r="ER407" s="219"/>
      <c r="ES407" s="219"/>
      <c r="ET407" s="219"/>
      <c r="EU407" s="219"/>
      <c r="EV407" s="219"/>
      <c r="EW407" s="219"/>
      <c r="EX407" s="219"/>
      <c r="EY407" s="219"/>
      <c r="EZ407" s="219"/>
      <c r="FA407" s="219"/>
      <c r="FB407" s="219"/>
      <c r="FC407" s="219"/>
      <c r="FD407" s="219"/>
      <c r="FE407" s="219"/>
      <c r="FF407" s="219"/>
      <c r="FG407" s="219"/>
      <c r="FH407" s="219"/>
      <c r="FI407" s="219"/>
      <c r="FJ407" s="219"/>
      <c r="FK407" s="219"/>
      <c r="FL407" s="219"/>
      <c r="FM407" s="219"/>
      <c r="FN407" s="219"/>
      <c r="FO407" s="219"/>
      <c r="FP407" s="219"/>
      <c r="FQ407" s="219"/>
      <c r="FR407" s="219"/>
      <c r="FS407" s="219"/>
      <c r="FT407" s="219"/>
      <c r="FU407" s="219"/>
      <c r="FV407" s="219"/>
      <c r="FW407" s="219"/>
      <c r="FX407" s="219"/>
      <c r="FY407" s="219"/>
      <c r="FZ407" s="219"/>
      <c r="GA407" s="219"/>
      <c r="GB407" s="219"/>
      <c r="GC407" s="219"/>
      <c r="GD407" s="219"/>
      <c r="GE407" s="219"/>
      <c r="GF407" s="219"/>
      <c r="GG407" s="219"/>
      <c r="GH407" s="219"/>
      <c r="GI407" s="219"/>
      <c r="GJ407" s="219"/>
      <c r="GK407" s="219"/>
      <c r="GL407" s="219"/>
      <c r="GM407" s="219"/>
      <c r="GN407" s="219"/>
      <c r="GO407" s="219"/>
      <c r="GP407" s="219"/>
      <c r="GQ407" s="219"/>
      <c r="GR407" s="219"/>
      <c r="GS407" s="219"/>
      <c r="GT407" s="219"/>
      <c r="GU407" s="219"/>
      <c r="GV407" s="219"/>
      <c r="GW407" s="219"/>
      <c r="GX407" s="219"/>
      <c r="GY407" s="219"/>
      <c r="GZ407" s="219"/>
      <c r="HA407" s="219"/>
      <c r="HB407" s="219"/>
      <c r="HC407" s="219"/>
      <c r="HD407" s="219"/>
      <c r="HE407" s="219"/>
      <c r="HF407" s="219"/>
      <c r="HG407" s="219"/>
      <c r="HH407" s="219"/>
      <c r="HI407" s="219"/>
      <c r="HJ407" s="219"/>
      <c r="HK407" s="219"/>
      <c r="HL407" s="219"/>
      <c r="HM407" s="219"/>
      <c r="HN407" s="219"/>
      <c r="HO407" s="219"/>
      <c r="HP407" s="219"/>
      <c r="HQ407" s="219"/>
      <c r="HR407" s="219"/>
      <c r="HS407" s="219"/>
      <c r="HT407" s="219"/>
      <c r="HU407" s="219"/>
      <c r="HV407" s="219"/>
      <c r="HW407" s="219"/>
      <c r="HX407" s="219"/>
      <c r="HY407" s="219"/>
      <c r="HZ407" s="219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  <c r="IR407" s="4"/>
      <c r="IS407" s="4"/>
      <c r="IT407" s="4"/>
      <c r="IU407" s="4"/>
      <c r="IV407" s="4"/>
      <c r="IW407" s="4"/>
      <c r="IX407" s="4"/>
      <c r="IY407" s="4"/>
      <c r="IZ407" s="4"/>
      <c r="JA407" s="4"/>
      <c r="JB407" s="4"/>
      <c r="JC407" s="4"/>
      <c r="JD407" s="4"/>
      <c r="JE407" s="4"/>
    </row>
    <row r="408" spans="1:265" s="78" customFormat="1">
      <c r="A408" s="76"/>
      <c r="B408" s="76"/>
      <c r="C408" s="76"/>
      <c r="D408" s="76"/>
      <c r="E408" s="76"/>
      <c r="F408" s="76"/>
      <c r="H408" s="79"/>
      <c r="I408" s="66"/>
      <c r="J408" s="80"/>
      <c r="K408" s="82"/>
      <c r="L408" s="82"/>
      <c r="M408" s="66"/>
      <c r="N408" s="82"/>
      <c r="O408" s="82"/>
      <c r="P408" s="104"/>
      <c r="Q408" s="104"/>
      <c r="R408" s="104"/>
      <c r="S408" s="82"/>
      <c r="T408" s="82"/>
      <c r="U408" s="82"/>
      <c r="V408" s="66"/>
      <c r="W408" s="82"/>
      <c r="X408" s="82"/>
      <c r="Y408" s="183"/>
      <c r="Z408" s="82"/>
      <c r="AA408" s="181"/>
      <c r="AB408" s="82"/>
      <c r="AC408" s="82"/>
      <c r="AD408" s="82"/>
      <c r="AE408" s="82"/>
      <c r="AF408" s="82"/>
      <c r="AG408" s="83"/>
      <c r="AH408" s="83"/>
      <c r="AI408" s="219"/>
      <c r="AJ408" s="219"/>
      <c r="AK408" s="219"/>
      <c r="AL408" s="66"/>
      <c r="AM408" s="219"/>
      <c r="AN408" s="219"/>
      <c r="AO408" s="219"/>
      <c r="AP408" s="219"/>
      <c r="AQ408" s="219"/>
      <c r="AR408" s="219"/>
      <c r="AS408" s="219"/>
      <c r="AT408" s="219"/>
      <c r="AU408" s="219"/>
      <c r="AV408" s="219"/>
      <c r="AW408" s="219"/>
      <c r="AX408" s="219"/>
      <c r="AY408" s="219"/>
      <c r="AZ408" s="219"/>
      <c r="BA408" s="219"/>
      <c r="BB408" s="219"/>
      <c r="BC408" s="219"/>
      <c r="BD408" s="219"/>
      <c r="BE408" s="219"/>
      <c r="BF408" s="219"/>
      <c r="BG408" s="219"/>
      <c r="BH408" s="219"/>
      <c r="BI408" s="219"/>
      <c r="BJ408" s="219"/>
      <c r="BK408" s="219"/>
      <c r="BL408" s="219"/>
      <c r="BM408" s="219"/>
      <c r="BN408" s="219"/>
      <c r="BO408" s="219"/>
      <c r="BP408" s="219"/>
      <c r="BQ408" s="219"/>
      <c r="BR408" s="219"/>
      <c r="BS408" s="219"/>
      <c r="BT408" s="219"/>
      <c r="BU408" s="219"/>
      <c r="BV408" s="219"/>
      <c r="BW408" s="219"/>
      <c r="BX408" s="219"/>
      <c r="BY408" s="219"/>
      <c r="BZ408" s="219"/>
      <c r="CA408" s="219"/>
      <c r="CB408" s="219"/>
      <c r="CC408" s="219"/>
      <c r="CD408" s="219"/>
      <c r="CE408" s="219"/>
      <c r="CF408" s="219"/>
      <c r="CG408" s="219"/>
      <c r="CH408" s="219"/>
      <c r="CI408" s="219"/>
      <c r="CJ408" s="219"/>
      <c r="CK408" s="219"/>
      <c r="CL408" s="219"/>
      <c r="CM408" s="219"/>
      <c r="CN408" s="219"/>
      <c r="CO408" s="219"/>
      <c r="CP408" s="219"/>
      <c r="CQ408" s="219"/>
      <c r="CR408" s="219"/>
      <c r="CS408" s="219"/>
      <c r="CT408" s="219"/>
      <c r="CU408" s="219"/>
      <c r="CV408" s="219"/>
      <c r="CW408" s="219"/>
      <c r="CX408" s="219"/>
      <c r="CY408" s="219"/>
      <c r="CZ408" s="219"/>
      <c r="DA408" s="219"/>
      <c r="DB408" s="219"/>
      <c r="DC408" s="219"/>
      <c r="DD408" s="219"/>
      <c r="DE408" s="219"/>
      <c r="DF408" s="219"/>
      <c r="DG408" s="219"/>
      <c r="DH408" s="219"/>
      <c r="DI408" s="219"/>
      <c r="DJ408" s="219"/>
      <c r="DK408" s="219"/>
      <c r="DL408" s="219"/>
      <c r="DM408" s="219"/>
      <c r="DN408" s="219"/>
      <c r="DO408" s="219"/>
      <c r="DP408" s="219"/>
      <c r="DQ408" s="219"/>
      <c r="DR408" s="219"/>
      <c r="DS408" s="219"/>
      <c r="DT408" s="219"/>
      <c r="DU408" s="219"/>
      <c r="DV408" s="219"/>
      <c r="DW408" s="219"/>
      <c r="DX408" s="219"/>
      <c r="DY408" s="219"/>
      <c r="DZ408" s="219"/>
      <c r="EA408" s="219"/>
      <c r="EB408" s="219"/>
      <c r="EC408" s="219"/>
      <c r="ED408" s="219"/>
      <c r="EE408" s="219"/>
      <c r="EF408" s="219"/>
      <c r="EG408" s="219"/>
      <c r="EH408" s="219"/>
      <c r="EI408" s="219"/>
      <c r="EJ408" s="219"/>
      <c r="EK408" s="219"/>
      <c r="EL408" s="219"/>
      <c r="EM408" s="219"/>
      <c r="EN408" s="219"/>
      <c r="EO408" s="219"/>
      <c r="EP408" s="219"/>
      <c r="EQ408" s="219"/>
      <c r="ER408" s="219"/>
      <c r="ES408" s="219"/>
      <c r="ET408" s="219"/>
      <c r="EU408" s="219"/>
      <c r="EV408" s="219"/>
      <c r="EW408" s="219"/>
      <c r="EX408" s="219"/>
      <c r="EY408" s="219"/>
      <c r="EZ408" s="219"/>
      <c r="FA408" s="219"/>
      <c r="FB408" s="219"/>
      <c r="FC408" s="219"/>
      <c r="FD408" s="219"/>
      <c r="FE408" s="219"/>
      <c r="FF408" s="219"/>
      <c r="FG408" s="219"/>
      <c r="FH408" s="219"/>
      <c r="FI408" s="219"/>
      <c r="FJ408" s="219"/>
      <c r="FK408" s="219"/>
      <c r="FL408" s="219"/>
      <c r="FM408" s="219"/>
      <c r="FN408" s="219"/>
      <c r="FO408" s="219"/>
      <c r="FP408" s="219"/>
      <c r="FQ408" s="219"/>
      <c r="FR408" s="219"/>
      <c r="FS408" s="219"/>
      <c r="FT408" s="219"/>
      <c r="FU408" s="219"/>
      <c r="FV408" s="219"/>
      <c r="FW408" s="219"/>
      <c r="FX408" s="219"/>
      <c r="FY408" s="219"/>
      <c r="FZ408" s="219"/>
      <c r="GA408" s="219"/>
      <c r="GB408" s="219"/>
      <c r="GC408" s="219"/>
      <c r="GD408" s="219"/>
      <c r="GE408" s="219"/>
      <c r="GF408" s="219"/>
      <c r="GG408" s="219"/>
      <c r="GH408" s="219"/>
      <c r="GI408" s="219"/>
      <c r="GJ408" s="219"/>
      <c r="GK408" s="219"/>
      <c r="GL408" s="219"/>
      <c r="GM408" s="219"/>
      <c r="GN408" s="219"/>
      <c r="GO408" s="219"/>
      <c r="GP408" s="219"/>
      <c r="GQ408" s="219"/>
      <c r="GR408" s="219"/>
      <c r="GS408" s="219"/>
      <c r="GT408" s="219"/>
      <c r="GU408" s="219"/>
      <c r="GV408" s="219"/>
      <c r="GW408" s="219"/>
      <c r="GX408" s="219"/>
      <c r="GY408" s="219"/>
      <c r="GZ408" s="219"/>
      <c r="HA408" s="219"/>
      <c r="HB408" s="219"/>
      <c r="HC408" s="219"/>
      <c r="HD408" s="219"/>
      <c r="HE408" s="219"/>
      <c r="HF408" s="219"/>
      <c r="HG408" s="219"/>
      <c r="HH408" s="219"/>
      <c r="HI408" s="219"/>
      <c r="HJ408" s="219"/>
      <c r="HK408" s="219"/>
      <c r="HL408" s="219"/>
      <c r="HM408" s="219"/>
      <c r="HN408" s="219"/>
      <c r="HO408" s="219"/>
      <c r="HP408" s="219"/>
      <c r="HQ408" s="219"/>
      <c r="HR408" s="219"/>
      <c r="HS408" s="219"/>
      <c r="HT408" s="219"/>
      <c r="HU408" s="219"/>
      <c r="HV408" s="219"/>
      <c r="HW408" s="219"/>
      <c r="HX408" s="219"/>
      <c r="HY408" s="219"/>
      <c r="HZ408" s="219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  <c r="IR408" s="4"/>
      <c r="IS408" s="4"/>
      <c r="IT408" s="4"/>
      <c r="IU408" s="4"/>
      <c r="IV408" s="4"/>
      <c r="IW408" s="4"/>
      <c r="IX408" s="4"/>
      <c r="IY408" s="4"/>
      <c r="IZ408" s="4"/>
      <c r="JA408" s="4"/>
      <c r="JB408" s="4"/>
      <c r="JC408" s="4"/>
      <c r="JD408" s="4"/>
      <c r="JE408" s="4"/>
    </row>
    <row r="409" spans="1:265" s="78" customFormat="1">
      <c r="A409" s="76"/>
      <c r="B409" s="76"/>
      <c r="C409" s="76"/>
      <c r="D409" s="76"/>
      <c r="E409" s="76"/>
      <c r="F409" s="76"/>
      <c r="H409" s="79"/>
      <c r="I409" s="66"/>
      <c r="J409" s="80"/>
      <c r="K409" s="82"/>
      <c r="L409" s="82"/>
      <c r="M409" s="66"/>
      <c r="N409" s="82"/>
      <c r="O409" s="82"/>
      <c r="P409" s="104"/>
      <c r="Q409" s="104"/>
      <c r="R409" s="104"/>
      <c r="S409" s="82"/>
      <c r="T409" s="82"/>
      <c r="U409" s="82"/>
      <c r="V409" s="66"/>
      <c r="W409" s="82"/>
      <c r="X409" s="82"/>
      <c r="Y409" s="183"/>
      <c r="Z409" s="82"/>
      <c r="AA409" s="181"/>
      <c r="AB409" s="82"/>
      <c r="AC409" s="82"/>
      <c r="AD409" s="82"/>
      <c r="AE409" s="82"/>
      <c r="AF409" s="82"/>
      <c r="AG409" s="83"/>
      <c r="AH409" s="83"/>
      <c r="AI409" s="219"/>
      <c r="AJ409" s="219"/>
      <c r="AK409" s="219"/>
      <c r="AL409" s="66"/>
      <c r="AM409" s="219"/>
      <c r="AN409" s="219"/>
      <c r="AO409" s="219"/>
      <c r="AP409" s="219"/>
      <c r="AQ409" s="219"/>
      <c r="AR409" s="219"/>
      <c r="AS409" s="219"/>
      <c r="AT409" s="219"/>
      <c r="AU409" s="219"/>
      <c r="AV409" s="219"/>
      <c r="AW409" s="219"/>
      <c r="AX409" s="219"/>
      <c r="AY409" s="219"/>
      <c r="AZ409" s="219"/>
      <c r="BA409" s="219"/>
      <c r="BB409" s="219"/>
      <c r="BC409" s="219"/>
      <c r="BD409" s="219"/>
      <c r="BE409" s="219"/>
      <c r="BF409" s="219"/>
      <c r="BG409" s="219"/>
      <c r="BH409" s="219"/>
      <c r="BI409" s="219"/>
      <c r="BJ409" s="219"/>
      <c r="BK409" s="219"/>
      <c r="BL409" s="219"/>
      <c r="BM409" s="219"/>
      <c r="BN409" s="219"/>
      <c r="BO409" s="219"/>
      <c r="BP409" s="219"/>
      <c r="BQ409" s="219"/>
      <c r="BR409" s="219"/>
      <c r="BS409" s="219"/>
      <c r="BT409" s="219"/>
      <c r="BU409" s="219"/>
      <c r="BV409" s="219"/>
      <c r="BW409" s="219"/>
      <c r="BX409" s="219"/>
      <c r="BY409" s="219"/>
      <c r="BZ409" s="219"/>
      <c r="CA409" s="219"/>
      <c r="CB409" s="219"/>
      <c r="CC409" s="219"/>
      <c r="CD409" s="219"/>
      <c r="CE409" s="219"/>
      <c r="CF409" s="219"/>
      <c r="CG409" s="219"/>
      <c r="CH409" s="219"/>
      <c r="CI409" s="219"/>
      <c r="CJ409" s="219"/>
      <c r="CK409" s="219"/>
      <c r="CL409" s="219"/>
      <c r="CM409" s="219"/>
      <c r="CN409" s="219"/>
      <c r="CO409" s="219"/>
      <c r="CP409" s="219"/>
      <c r="CQ409" s="219"/>
      <c r="CR409" s="219"/>
      <c r="CS409" s="219"/>
      <c r="CT409" s="219"/>
      <c r="CU409" s="219"/>
      <c r="CV409" s="219"/>
      <c r="CW409" s="219"/>
      <c r="CX409" s="219"/>
      <c r="CY409" s="219"/>
      <c r="CZ409" s="219"/>
      <c r="DA409" s="219"/>
      <c r="DB409" s="219"/>
      <c r="DC409" s="219"/>
      <c r="DD409" s="219"/>
      <c r="DE409" s="219"/>
      <c r="DF409" s="219"/>
      <c r="DG409" s="219"/>
      <c r="DH409" s="219"/>
      <c r="DI409" s="219"/>
      <c r="DJ409" s="219"/>
      <c r="DK409" s="219"/>
      <c r="DL409" s="219"/>
      <c r="DM409" s="219"/>
      <c r="DN409" s="219"/>
      <c r="DO409" s="219"/>
      <c r="DP409" s="219"/>
      <c r="DQ409" s="219"/>
      <c r="DR409" s="219"/>
      <c r="DS409" s="219"/>
      <c r="DT409" s="219"/>
      <c r="DU409" s="219"/>
      <c r="DV409" s="219"/>
      <c r="DW409" s="219"/>
      <c r="DX409" s="219"/>
      <c r="DY409" s="219"/>
      <c r="DZ409" s="219"/>
      <c r="EA409" s="219"/>
      <c r="EB409" s="219"/>
      <c r="EC409" s="219"/>
      <c r="ED409" s="219"/>
      <c r="EE409" s="219"/>
      <c r="EF409" s="219"/>
      <c r="EG409" s="219"/>
      <c r="EH409" s="219"/>
      <c r="EI409" s="219"/>
      <c r="EJ409" s="219"/>
      <c r="EK409" s="219"/>
      <c r="EL409" s="219"/>
      <c r="EM409" s="219"/>
      <c r="EN409" s="219"/>
      <c r="EO409" s="219"/>
      <c r="EP409" s="219"/>
      <c r="EQ409" s="219"/>
      <c r="ER409" s="219"/>
      <c r="ES409" s="219"/>
      <c r="ET409" s="219"/>
      <c r="EU409" s="219"/>
      <c r="EV409" s="219"/>
      <c r="EW409" s="219"/>
      <c r="EX409" s="219"/>
      <c r="EY409" s="219"/>
      <c r="EZ409" s="219"/>
      <c r="FA409" s="219"/>
      <c r="FB409" s="219"/>
      <c r="FC409" s="219"/>
      <c r="FD409" s="219"/>
      <c r="FE409" s="219"/>
      <c r="FF409" s="219"/>
      <c r="FG409" s="219"/>
      <c r="FH409" s="219"/>
      <c r="FI409" s="219"/>
      <c r="FJ409" s="219"/>
      <c r="FK409" s="219"/>
      <c r="FL409" s="219"/>
      <c r="FM409" s="219"/>
      <c r="FN409" s="219"/>
      <c r="FO409" s="219"/>
      <c r="FP409" s="219"/>
      <c r="FQ409" s="219"/>
      <c r="FR409" s="219"/>
      <c r="FS409" s="219"/>
      <c r="FT409" s="219"/>
      <c r="FU409" s="219"/>
      <c r="FV409" s="219"/>
      <c r="FW409" s="219"/>
      <c r="FX409" s="219"/>
      <c r="FY409" s="219"/>
      <c r="FZ409" s="219"/>
      <c r="GA409" s="219"/>
      <c r="GB409" s="219"/>
      <c r="GC409" s="219"/>
      <c r="GD409" s="219"/>
      <c r="GE409" s="219"/>
      <c r="GF409" s="219"/>
      <c r="GG409" s="219"/>
      <c r="GH409" s="219"/>
      <c r="GI409" s="219"/>
      <c r="GJ409" s="219"/>
      <c r="GK409" s="219"/>
      <c r="GL409" s="219"/>
      <c r="GM409" s="219"/>
      <c r="GN409" s="219"/>
      <c r="GO409" s="219"/>
      <c r="GP409" s="219"/>
      <c r="GQ409" s="219"/>
      <c r="GR409" s="219"/>
      <c r="GS409" s="219"/>
      <c r="GT409" s="219"/>
      <c r="GU409" s="219"/>
      <c r="GV409" s="219"/>
      <c r="GW409" s="219"/>
      <c r="GX409" s="219"/>
      <c r="GY409" s="219"/>
      <c r="GZ409" s="219"/>
      <c r="HA409" s="219"/>
      <c r="HB409" s="219"/>
      <c r="HC409" s="219"/>
      <c r="HD409" s="219"/>
      <c r="HE409" s="219"/>
      <c r="HF409" s="219"/>
      <c r="HG409" s="219"/>
      <c r="HH409" s="219"/>
      <c r="HI409" s="219"/>
      <c r="HJ409" s="219"/>
      <c r="HK409" s="219"/>
      <c r="HL409" s="219"/>
      <c r="HM409" s="219"/>
      <c r="HN409" s="219"/>
      <c r="HO409" s="219"/>
      <c r="HP409" s="219"/>
      <c r="HQ409" s="219"/>
      <c r="HR409" s="219"/>
      <c r="HS409" s="219"/>
      <c r="HT409" s="219"/>
      <c r="HU409" s="219"/>
      <c r="HV409" s="219"/>
      <c r="HW409" s="219"/>
      <c r="HX409" s="219"/>
      <c r="HY409" s="219"/>
      <c r="HZ409" s="219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  <c r="IR409" s="4"/>
      <c r="IS409" s="4"/>
      <c r="IT409" s="4"/>
      <c r="IU409" s="4"/>
      <c r="IV409" s="4"/>
      <c r="IW409" s="4"/>
      <c r="IX409" s="4"/>
      <c r="IY409" s="4"/>
      <c r="IZ409" s="4"/>
      <c r="JA409" s="4"/>
      <c r="JB409" s="4"/>
      <c r="JC409" s="4"/>
      <c r="JD409" s="4"/>
      <c r="JE409" s="4"/>
    </row>
    <row r="410" spans="1:265" s="78" customFormat="1">
      <c r="A410" s="76"/>
      <c r="B410" s="76"/>
      <c r="C410" s="76"/>
      <c r="D410" s="76"/>
      <c r="E410" s="76"/>
      <c r="F410" s="76"/>
      <c r="H410" s="79"/>
      <c r="I410" s="66"/>
      <c r="J410" s="80"/>
      <c r="K410" s="82"/>
      <c r="L410" s="82"/>
      <c r="M410" s="66"/>
      <c r="N410" s="82"/>
      <c r="O410" s="82"/>
      <c r="P410" s="104"/>
      <c r="Q410" s="104"/>
      <c r="R410" s="104"/>
      <c r="S410" s="82"/>
      <c r="T410" s="82"/>
      <c r="U410" s="82"/>
      <c r="V410" s="66"/>
      <c r="W410" s="82"/>
      <c r="X410" s="82"/>
      <c r="Y410" s="183"/>
      <c r="Z410" s="82"/>
      <c r="AA410" s="181"/>
      <c r="AB410" s="82"/>
      <c r="AC410" s="82"/>
      <c r="AD410" s="82"/>
      <c r="AE410" s="82"/>
      <c r="AF410" s="82"/>
      <c r="AG410" s="83"/>
      <c r="AH410" s="83"/>
      <c r="AI410" s="219"/>
      <c r="AJ410" s="219"/>
      <c r="AK410" s="219"/>
      <c r="AL410" s="66"/>
      <c r="AM410" s="219"/>
      <c r="AN410" s="219"/>
      <c r="AO410" s="219"/>
      <c r="AP410" s="219"/>
      <c r="AQ410" s="219"/>
      <c r="AR410" s="219"/>
      <c r="AS410" s="219"/>
      <c r="AT410" s="219"/>
      <c r="AU410" s="219"/>
      <c r="AV410" s="219"/>
      <c r="AW410" s="219"/>
      <c r="AX410" s="219"/>
      <c r="AY410" s="219"/>
      <c r="AZ410" s="219"/>
      <c r="BA410" s="219"/>
      <c r="BB410" s="219"/>
      <c r="BC410" s="219"/>
      <c r="BD410" s="219"/>
      <c r="BE410" s="219"/>
      <c r="BF410" s="219"/>
      <c r="BG410" s="219"/>
      <c r="BH410" s="219"/>
      <c r="BI410" s="219"/>
      <c r="BJ410" s="219"/>
      <c r="BK410" s="219"/>
      <c r="BL410" s="219"/>
      <c r="BM410" s="219"/>
      <c r="BN410" s="219"/>
      <c r="BO410" s="219"/>
      <c r="BP410" s="219"/>
      <c r="BQ410" s="219"/>
      <c r="BR410" s="219"/>
      <c r="BS410" s="219"/>
      <c r="BT410" s="219"/>
      <c r="BU410" s="219"/>
      <c r="BV410" s="219"/>
      <c r="BW410" s="219"/>
      <c r="BX410" s="219"/>
      <c r="BY410" s="219"/>
      <c r="BZ410" s="219"/>
      <c r="CA410" s="219"/>
      <c r="CB410" s="219"/>
      <c r="CC410" s="219"/>
      <c r="CD410" s="219"/>
      <c r="CE410" s="219"/>
      <c r="CF410" s="219"/>
      <c r="CG410" s="219"/>
      <c r="CH410" s="219"/>
      <c r="CI410" s="219"/>
      <c r="CJ410" s="219"/>
      <c r="CK410" s="219"/>
      <c r="CL410" s="219"/>
      <c r="CM410" s="219"/>
      <c r="CN410" s="219"/>
      <c r="CO410" s="219"/>
      <c r="CP410" s="219"/>
      <c r="CQ410" s="219"/>
      <c r="CR410" s="219"/>
      <c r="CS410" s="219"/>
      <c r="CT410" s="219"/>
      <c r="CU410" s="219"/>
      <c r="CV410" s="219"/>
      <c r="CW410" s="219"/>
      <c r="CX410" s="219"/>
      <c r="CY410" s="219"/>
      <c r="CZ410" s="219"/>
      <c r="DA410" s="219"/>
      <c r="DB410" s="219"/>
      <c r="DC410" s="219"/>
      <c r="DD410" s="219"/>
      <c r="DE410" s="219"/>
      <c r="DF410" s="219"/>
      <c r="DG410" s="219"/>
      <c r="DH410" s="219"/>
      <c r="DI410" s="219"/>
      <c r="DJ410" s="219"/>
      <c r="DK410" s="219"/>
      <c r="DL410" s="219"/>
      <c r="DM410" s="219"/>
      <c r="DN410" s="219"/>
      <c r="DO410" s="219"/>
      <c r="DP410" s="219"/>
      <c r="DQ410" s="219"/>
      <c r="DR410" s="219"/>
      <c r="DS410" s="219"/>
      <c r="DT410" s="219"/>
      <c r="DU410" s="219"/>
      <c r="DV410" s="219"/>
      <c r="DW410" s="219"/>
      <c r="DX410" s="219"/>
      <c r="DY410" s="219"/>
      <c r="DZ410" s="219"/>
      <c r="EA410" s="219"/>
      <c r="EB410" s="219"/>
      <c r="EC410" s="219"/>
      <c r="ED410" s="219"/>
      <c r="EE410" s="219"/>
      <c r="EF410" s="219"/>
      <c r="EG410" s="219"/>
      <c r="EH410" s="219"/>
      <c r="EI410" s="219"/>
      <c r="EJ410" s="219"/>
      <c r="EK410" s="219"/>
      <c r="EL410" s="219"/>
      <c r="EM410" s="219"/>
      <c r="EN410" s="219"/>
      <c r="EO410" s="219"/>
      <c r="EP410" s="219"/>
      <c r="EQ410" s="219"/>
      <c r="ER410" s="219"/>
      <c r="ES410" s="219"/>
      <c r="ET410" s="219"/>
      <c r="EU410" s="219"/>
      <c r="EV410" s="219"/>
      <c r="EW410" s="219"/>
      <c r="EX410" s="219"/>
      <c r="EY410" s="219"/>
      <c r="EZ410" s="219"/>
      <c r="FA410" s="219"/>
      <c r="FB410" s="219"/>
      <c r="FC410" s="219"/>
      <c r="FD410" s="219"/>
      <c r="FE410" s="219"/>
      <c r="FF410" s="219"/>
      <c r="FG410" s="219"/>
      <c r="FH410" s="219"/>
      <c r="FI410" s="219"/>
      <c r="FJ410" s="219"/>
      <c r="FK410" s="219"/>
      <c r="FL410" s="219"/>
      <c r="FM410" s="219"/>
      <c r="FN410" s="219"/>
      <c r="FO410" s="219"/>
      <c r="FP410" s="219"/>
      <c r="FQ410" s="219"/>
      <c r="FR410" s="219"/>
      <c r="FS410" s="219"/>
      <c r="FT410" s="219"/>
      <c r="FU410" s="219"/>
      <c r="FV410" s="219"/>
      <c r="FW410" s="219"/>
      <c r="FX410" s="219"/>
      <c r="FY410" s="219"/>
      <c r="FZ410" s="219"/>
      <c r="GA410" s="219"/>
      <c r="GB410" s="219"/>
      <c r="GC410" s="219"/>
      <c r="GD410" s="219"/>
      <c r="GE410" s="219"/>
      <c r="GF410" s="219"/>
      <c r="GG410" s="219"/>
      <c r="GH410" s="219"/>
      <c r="GI410" s="219"/>
      <c r="GJ410" s="219"/>
      <c r="GK410" s="219"/>
      <c r="GL410" s="219"/>
      <c r="GM410" s="219"/>
      <c r="GN410" s="219"/>
      <c r="GO410" s="219"/>
      <c r="GP410" s="219"/>
      <c r="GQ410" s="219"/>
      <c r="GR410" s="219"/>
      <c r="GS410" s="219"/>
      <c r="GT410" s="219"/>
      <c r="GU410" s="219"/>
      <c r="GV410" s="219"/>
      <c r="GW410" s="219"/>
      <c r="GX410" s="219"/>
      <c r="GY410" s="219"/>
      <c r="GZ410" s="219"/>
      <c r="HA410" s="219"/>
      <c r="HB410" s="219"/>
      <c r="HC410" s="219"/>
      <c r="HD410" s="219"/>
      <c r="HE410" s="219"/>
      <c r="HF410" s="219"/>
      <c r="HG410" s="219"/>
      <c r="HH410" s="219"/>
      <c r="HI410" s="219"/>
      <c r="HJ410" s="219"/>
      <c r="HK410" s="219"/>
      <c r="HL410" s="219"/>
      <c r="HM410" s="219"/>
      <c r="HN410" s="219"/>
      <c r="HO410" s="219"/>
      <c r="HP410" s="219"/>
      <c r="HQ410" s="219"/>
      <c r="HR410" s="219"/>
      <c r="HS410" s="219"/>
      <c r="HT410" s="219"/>
      <c r="HU410" s="219"/>
      <c r="HV410" s="219"/>
      <c r="HW410" s="219"/>
      <c r="HX410" s="219"/>
      <c r="HY410" s="219"/>
      <c r="HZ410" s="219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  <c r="IR410" s="4"/>
      <c r="IS410" s="4"/>
      <c r="IT410" s="4"/>
      <c r="IU410" s="4"/>
      <c r="IV410" s="4"/>
      <c r="IW410" s="4"/>
      <c r="IX410" s="4"/>
      <c r="IY410" s="4"/>
      <c r="IZ410" s="4"/>
      <c r="JA410" s="4"/>
      <c r="JB410" s="4"/>
      <c r="JC410" s="4"/>
      <c r="JD410" s="4"/>
      <c r="JE410" s="4"/>
    </row>
    <row r="411" spans="1:265" s="78" customFormat="1">
      <c r="A411" s="76"/>
      <c r="B411" s="76"/>
      <c r="C411" s="76"/>
      <c r="D411" s="76"/>
      <c r="E411" s="76"/>
      <c r="F411" s="76"/>
      <c r="H411" s="79"/>
      <c r="I411" s="66"/>
      <c r="J411" s="80"/>
      <c r="K411" s="82"/>
      <c r="L411" s="82"/>
      <c r="M411" s="66"/>
      <c r="N411" s="82"/>
      <c r="O411" s="82"/>
      <c r="P411" s="104"/>
      <c r="Q411" s="104"/>
      <c r="R411" s="104"/>
      <c r="S411" s="82"/>
      <c r="T411" s="82"/>
      <c r="U411" s="82"/>
      <c r="V411" s="66"/>
      <c r="W411" s="82"/>
      <c r="X411" s="82"/>
      <c r="Y411" s="183"/>
      <c r="Z411" s="82"/>
      <c r="AA411" s="181"/>
      <c r="AB411" s="82"/>
      <c r="AC411" s="82"/>
      <c r="AD411" s="82"/>
      <c r="AE411" s="82"/>
      <c r="AF411" s="82"/>
      <c r="AG411" s="83"/>
      <c r="AH411" s="83"/>
      <c r="AI411" s="219"/>
      <c r="AJ411" s="219"/>
      <c r="AK411" s="219"/>
      <c r="AL411" s="66"/>
      <c r="AM411" s="219"/>
      <c r="AN411" s="219"/>
      <c r="AO411" s="219"/>
      <c r="AP411" s="219"/>
      <c r="AQ411" s="219"/>
      <c r="AR411" s="219"/>
      <c r="AS411" s="219"/>
      <c r="AT411" s="219"/>
      <c r="AU411" s="219"/>
      <c r="AV411" s="219"/>
      <c r="AW411" s="219"/>
      <c r="AX411" s="219"/>
      <c r="AY411" s="219"/>
      <c r="AZ411" s="219"/>
      <c r="BA411" s="219"/>
      <c r="BB411" s="219"/>
      <c r="BC411" s="219"/>
      <c r="BD411" s="219"/>
      <c r="BE411" s="219"/>
      <c r="BF411" s="219"/>
      <c r="BG411" s="219"/>
      <c r="BH411" s="219"/>
      <c r="BI411" s="219"/>
      <c r="BJ411" s="219"/>
      <c r="BK411" s="219"/>
      <c r="BL411" s="219"/>
      <c r="BM411" s="219"/>
      <c r="BN411" s="219"/>
      <c r="BO411" s="219"/>
      <c r="BP411" s="219"/>
      <c r="BQ411" s="219"/>
      <c r="BR411" s="219"/>
      <c r="BS411" s="219"/>
      <c r="BT411" s="219"/>
      <c r="BU411" s="219"/>
      <c r="BV411" s="219"/>
      <c r="BW411" s="219"/>
      <c r="BX411" s="219"/>
      <c r="BY411" s="219"/>
      <c r="BZ411" s="219"/>
      <c r="CA411" s="219"/>
      <c r="CB411" s="219"/>
      <c r="CC411" s="219"/>
      <c r="CD411" s="219"/>
      <c r="CE411" s="219"/>
      <c r="CF411" s="219"/>
      <c r="CG411" s="219"/>
      <c r="CH411" s="219"/>
      <c r="CI411" s="219"/>
      <c r="CJ411" s="219"/>
      <c r="CK411" s="219"/>
      <c r="CL411" s="219"/>
      <c r="CM411" s="219"/>
      <c r="CN411" s="219"/>
      <c r="CO411" s="219"/>
      <c r="CP411" s="219"/>
      <c r="CQ411" s="219"/>
      <c r="CR411" s="219"/>
      <c r="CS411" s="219"/>
      <c r="CT411" s="219"/>
      <c r="CU411" s="219"/>
      <c r="CV411" s="219"/>
      <c r="CW411" s="219"/>
      <c r="CX411" s="219"/>
      <c r="CY411" s="219"/>
      <c r="CZ411" s="219"/>
      <c r="DA411" s="219"/>
      <c r="DB411" s="219"/>
      <c r="DC411" s="219"/>
      <c r="DD411" s="219"/>
      <c r="DE411" s="219"/>
      <c r="DF411" s="219"/>
      <c r="DG411" s="219"/>
      <c r="DH411" s="219"/>
      <c r="DI411" s="219"/>
      <c r="DJ411" s="219"/>
      <c r="DK411" s="219"/>
      <c r="DL411" s="219"/>
      <c r="DM411" s="219"/>
      <c r="DN411" s="219"/>
      <c r="DO411" s="219"/>
      <c r="DP411" s="219"/>
      <c r="DQ411" s="219"/>
      <c r="DR411" s="219"/>
      <c r="DS411" s="219"/>
      <c r="DT411" s="219"/>
      <c r="DU411" s="219"/>
      <c r="DV411" s="219"/>
      <c r="DW411" s="219"/>
      <c r="DX411" s="219"/>
      <c r="DY411" s="219"/>
      <c r="DZ411" s="219"/>
      <c r="EA411" s="219"/>
      <c r="EB411" s="219"/>
      <c r="EC411" s="219"/>
      <c r="ED411" s="219"/>
      <c r="EE411" s="219"/>
      <c r="EF411" s="219"/>
      <c r="EG411" s="219"/>
      <c r="EH411" s="219"/>
      <c r="EI411" s="219"/>
      <c r="EJ411" s="219"/>
      <c r="EK411" s="219"/>
      <c r="EL411" s="219"/>
      <c r="EM411" s="219"/>
      <c r="EN411" s="219"/>
      <c r="EO411" s="219"/>
      <c r="EP411" s="219"/>
      <c r="EQ411" s="219"/>
      <c r="ER411" s="219"/>
      <c r="ES411" s="219"/>
      <c r="ET411" s="219"/>
      <c r="EU411" s="219"/>
      <c r="EV411" s="219"/>
      <c r="EW411" s="219"/>
      <c r="EX411" s="219"/>
      <c r="EY411" s="219"/>
      <c r="EZ411" s="219"/>
      <c r="FA411" s="219"/>
      <c r="FB411" s="219"/>
      <c r="FC411" s="219"/>
      <c r="FD411" s="219"/>
      <c r="FE411" s="219"/>
      <c r="FF411" s="219"/>
      <c r="FG411" s="219"/>
      <c r="FH411" s="219"/>
      <c r="FI411" s="219"/>
      <c r="FJ411" s="219"/>
      <c r="FK411" s="219"/>
      <c r="FL411" s="219"/>
      <c r="FM411" s="219"/>
      <c r="FN411" s="219"/>
      <c r="FO411" s="219"/>
      <c r="FP411" s="219"/>
      <c r="FQ411" s="219"/>
      <c r="FR411" s="219"/>
      <c r="FS411" s="219"/>
      <c r="FT411" s="219"/>
      <c r="FU411" s="219"/>
      <c r="FV411" s="219"/>
      <c r="FW411" s="219"/>
      <c r="FX411" s="219"/>
      <c r="FY411" s="219"/>
      <c r="FZ411" s="219"/>
      <c r="GA411" s="219"/>
      <c r="GB411" s="219"/>
      <c r="GC411" s="219"/>
      <c r="GD411" s="219"/>
      <c r="GE411" s="219"/>
      <c r="GF411" s="219"/>
      <c r="GG411" s="219"/>
      <c r="GH411" s="219"/>
      <c r="GI411" s="219"/>
      <c r="GJ411" s="219"/>
      <c r="GK411" s="219"/>
      <c r="GL411" s="219"/>
      <c r="GM411" s="219"/>
      <c r="GN411" s="219"/>
      <c r="GO411" s="219"/>
      <c r="GP411" s="219"/>
      <c r="GQ411" s="219"/>
      <c r="GR411" s="219"/>
      <c r="GS411" s="219"/>
      <c r="GT411" s="219"/>
      <c r="GU411" s="219"/>
      <c r="GV411" s="219"/>
      <c r="GW411" s="219"/>
      <c r="GX411" s="219"/>
      <c r="GY411" s="219"/>
      <c r="GZ411" s="219"/>
      <c r="HA411" s="219"/>
      <c r="HB411" s="219"/>
      <c r="HC411" s="219"/>
      <c r="HD411" s="219"/>
      <c r="HE411" s="219"/>
      <c r="HF411" s="219"/>
      <c r="HG411" s="219"/>
      <c r="HH411" s="219"/>
      <c r="HI411" s="219"/>
      <c r="HJ411" s="219"/>
      <c r="HK411" s="219"/>
      <c r="HL411" s="219"/>
      <c r="HM411" s="219"/>
      <c r="HN411" s="219"/>
      <c r="HO411" s="219"/>
      <c r="HP411" s="219"/>
      <c r="HQ411" s="219"/>
      <c r="HR411" s="219"/>
      <c r="HS411" s="219"/>
      <c r="HT411" s="219"/>
      <c r="HU411" s="219"/>
      <c r="HV411" s="219"/>
      <c r="HW411" s="219"/>
      <c r="HX411" s="219"/>
      <c r="HY411" s="219"/>
      <c r="HZ411" s="219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  <c r="IR411" s="4"/>
      <c r="IS411" s="4"/>
      <c r="IT411" s="4"/>
      <c r="IU411" s="4"/>
      <c r="IV411" s="4"/>
      <c r="IW411" s="4"/>
      <c r="IX411" s="4"/>
      <c r="IY411" s="4"/>
      <c r="IZ411" s="4"/>
      <c r="JA411" s="4"/>
      <c r="JB411" s="4"/>
      <c r="JC411" s="4"/>
      <c r="JD411" s="4"/>
      <c r="JE411" s="4"/>
    </row>
    <row r="412" spans="1:265" s="78" customFormat="1">
      <c r="A412" s="76"/>
      <c r="B412" s="76"/>
      <c r="C412" s="76"/>
      <c r="D412" s="76"/>
      <c r="E412" s="76"/>
      <c r="F412" s="76"/>
      <c r="H412" s="79"/>
      <c r="I412" s="66"/>
      <c r="J412" s="80"/>
      <c r="K412" s="82"/>
      <c r="L412" s="82"/>
      <c r="M412" s="66"/>
      <c r="N412" s="82"/>
      <c r="O412" s="82"/>
      <c r="P412" s="104"/>
      <c r="Q412" s="104"/>
      <c r="R412" s="104"/>
      <c r="S412" s="82"/>
      <c r="T412" s="82"/>
      <c r="U412" s="82"/>
      <c r="V412" s="66"/>
      <c r="W412" s="82"/>
      <c r="X412" s="82"/>
      <c r="Y412" s="183"/>
      <c r="Z412" s="82"/>
      <c r="AA412" s="181"/>
      <c r="AB412" s="82"/>
      <c r="AC412" s="82"/>
      <c r="AD412" s="82"/>
      <c r="AE412" s="82"/>
      <c r="AF412" s="82"/>
      <c r="AG412" s="83"/>
      <c r="AH412" s="83"/>
      <c r="AI412" s="219"/>
      <c r="AJ412" s="219"/>
      <c r="AK412" s="219"/>
      <c r="AL412" s="66"/>
      <c r="AM412" s="219"/>
      <c r="AN412" s="219"/>
      <c r="AO412" s="219"/>
      <c r="AP412" s="219"/>
      <c r="AQ412" s="219"/>
      <c r="AR412" s="219"/>
      <c r="AS412" s="219"/>
      <c r="AT412" s="219"/>
      <c r="AU412" s="219"/>
      <c r="AV412" s="219"/>
      <c r="AW412" s="219"/>
      <c r="AX412" s="219"/>
      <c r="AY412" s="219"/>
      <c r="AZ412" s="219"/>
      <c r="BA412" s="219"/>
      <c r="BB412" s="219"/>
      <c r="BC412" s="219"/>
      <c r="BD412" s="219"/>
      <c r="BE412" s="219"/>
      <c r="BF412" s="219"/>
      <c r="BG412" s="219"/>
      <c r="BH412" s="219"/>
      <c r="BI412" s="219"/>
      <c r="BJ412" s="219"/>
      <c r="BK412" s="219"/>
      <c r="BL412" s="219"/>
      <c r="BM412" s="219"/>
      <c r="BN412" s="219"/>
      <c r="BO412" s="219"/>
      <c r="BP412" s="219"/>
      <c r="BQ412" s="219"/>
      <c r="BR412" s="219"/>
      <c r="BS412" s="219"/>
      <c r="BT412" s="219"/>
      <c r="BU412" s="219"/>
      <c r="BV412" s="219"/>
      <c r="BW412" s="219"/>
      <c r="BX412" s="219"/>
      <c r="BY412" s="219"/>
      <c r="BZ412" s="219"/>
      <c r="CA412" s="219"/>
      <c r="CB412" s="219"/>
      <c r="CC412" s="219"/>
      <c r="CD412" s="219"/>
      <c r="CE412" s="219"/>
      <c r="CF412" s="219"/>
      <c r="CG412" s="219"/>
      <c r="CH412" s="219"/>
      <c r="CI412" s="219"/>
      <c r="CJ412" s="219"/>
      <c r="CK412" s="219"/>
      <c r="CL412" s="219"/>
      <c r="CM412" s="219"/>
      <c r="CN412" s="219"/>
      <c r="CO412" s="219"/>
      <c r="CP412" s="219"/>
      <c r="CQ412" s="219"/>
      <c r="CR412" s="219"/>
      <c r="CS412" s="219"/>
      <c r="CT412" s="219"/>
      <c r="CU412" s="219"/>
      <c r="CV412" s="219"/>
      <c r="CW412" s="219"/>
      <c r="CX412" s="219"/>
      <c r="CY412" s="219"/>
      <c r="CZ412" s="219"/>
      <c r="DA412" s="219"/>
      <c r="DB412" s="219"/>
      <c r="DC412" s="219"/>
      <c r="DD412" s="219"/>
      <c r="DE412" s="219"/>
      <c r="DF412" s="219"/>
      <c r="DG412" s="219"/>
      <c r="DH412" s="219"/>
      <c r="DI412" s="219"/>
      <c r="DJ412" s="219"/>
      <c r="DK412" s="219"/>
      <c r="DL412" s="219"/>
      <c r="DM412" s="219"/>
      <c r="DN412" s="219"/>
      <c r="DO412" s="219"/>
      <c r="DP412" s="219"/>
      <c r="DQ412" s="219"/>
      <c r="DR412" s="219"/>
      <c r="DS412" s="219"/>
      <c r="DT412" s="219"/>
      <c r="DU412" s="219"/>
      <c r="DV412" s="219"/>
      <c r="DW412" s="219"/>
      <c r="DX412" s="219"/>
      <c r="DY412" s="219"/>
      <c r="DZ412" s="219"/>
      <c r="EA412" s="219"/>
      <c r="EB412" s="219"/>
      <c r="EC412" s="219"/>
      <c r="ED412" s="219"/>
      <c r="EE412" s="219"/>
      <c r="EF412" s="219"/>
      <c r="EG412" s="219"/>
      <c r="EH412" s="219"/>
      <c r="EI412" s="219"/>
      <c r="EJ412" s="219"/>
      <c r="EK412" s="219"/>
      <c r="EL412" s="219"/>
      <c r="EM412" s="219"/>
      <c r="EN412" s="219"/>
      <c r="EO412" s="219"/>
      <c r="EP412" s="219"/>
      <c r="EQ412" s="219"/>
      <c r="ER412" s="219"/>
      <c r="ES412" s="219"/>
      <c r="ET412" s="219"/>
      <c r="EU412" s="219"/>
      <c r="EV412" s="219"/>
      <c r="EW412" s="219"/>
      <c r="EX412" s="219"/>
      <c r="EY412" s="219"/>
      <c r="EZ412" s="219"/>
      <c r="FA412" s="219"/>
      <c r="FB412" s="219"/>
      <c r="FC412" s="219"/>
      <c r="FD412" s="219"/>
      <c r="FE412" s="219"/>
      <c r="FF412" s="219"/>
      <c r="FG412" s="219"/>
      <c r="FH412" s="219"/>
      <c r="FI412" s="219"/>
      <c r="FJ412" s="219"/>
      <c r="FK412" s="219"/>
      <c r="FL412" s="219"/>
      <c r="FM412" s="219"/>
      <c r="FN412" s="219"/>
      <c r="FO412" s="219"/>
      <c r="FP412" s="219"/>
      <c r="FQ412" s="219"/>
      <c r="FR412" s="219"/>
      <c r="FS412" s="219"/>
      <c r="FT412" s="219"/>
      <c r="FU412" s="219"/>
      <c r="FV412" s="219"/>
      <c r="FW412" s="219"/>
      <c r="FX412" s="219"/>
      <c r="FY412" s="219"/>
      <c r="FZ412" s="219"/>
      <c r="GA412" s="219"/>
      <c r="GB412" s="219"/>
      <c r="GC412" s="219"/>
      <c r="GD412" s="219"/>
      <c r="GE412" s="219"/>
      <c r="GF412" s="219"/>
      <c r="GG412" s="219"/>
      <c r="GH412" s="219"/>
      <c r="GI412" s="219"/>
      <c r="GJ412" s="219"/>
      <c r="GK412" s="219"/>
      <c r="GL412" s="219"/>
      <c r="GM412" s="219"/>
      <c r="GN412" s="219"/>
      <c r="GO412" s="219"/>
      <c r="GP412" s="219"/>
      <c r="GQ412" s="219"/>
      <c r="GR412" s="219"/>
      <c r="GS412" s="219"/>
      <c r="GT412" s="219"/>
      <c r="GU412" s="219"/>
      <c r="GV412" s="219"/>
      <c r="GW412" s="219"/>
      <c r="GX412" s="219"/>
      <c r="GY412" s="219"/>
      <c r="GZ412" s="219"/>
      <c r="HA412" s="219"/>
      <c r="HB412" s="219"/>
      <c r="HC412" s="219"/>
      <c r="HD412" s="219"/>
      <c r="HE412" s="219"/>
      <c r="HF412" s="219"/>
      <c r="HG412" s="219"/>
      <c r="HH412" s="219"/>
      <c r="HI412" s="219"/>
      <c r="HJ412" s="219"/>
      <c r="HK412" s="219"/>
      <c r="HL412" s="219"/>
      <c r="HM412" s="219"/>
      <c r="HN412" s="219"/>
      <c r="HO412" s="219"/>
      <c r="HP412" s="219"/>
      <c r="HQ412" s="219"/>
      <c r="HR412" s="219"/>
      <c r="HS412" s="219"/>
      <c r="HT412" s="219"/>
      <c r="HU412" s="219"/>
      <c r="HV412" s="219"/>
      <c r="HW412" s="219"/>
      <c r="HX412" s="219"/>
      <c r="HY412" s="219"/>
      <c r="HZ412" s="219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  <c r="IR412" s="4"/>
      <c r="IS412" s="4"/>
      <c r="IT412" s="4"/>
      <c r="IU412" s="4"/>
      <c r="IV412" s="4"/>
      <c r="IW412" s="4"/>
      <c r="IX412" s="4"/>
      <c r="IY412" s="4"/>
      <c r="IZ412" s="4"/>
      <c r="JA412" s="4"/>
      <c r="JB412" s="4"/>
      <c r="JC412" s="4"/>
      <c r="JD412" s="4"/>
      <c r="JE412" s="4"/>
    </row>
    <row r="413" spans="1:265" s="78" customFormat="1">
      <c r="A413" s="76"/>
      <c r="B413" s="76"/>
      <c r="C413" s="76"/>
      <c r="D413" s="76"/>
      <c r="E413" s="76"/>
      <c r="F413" s="76"/>
      <c r="H413" s="79"/>
      <c r="I413" s="66"/>
      <c r="J413" s="80"/>
      <c r="K413" s="82"/>
      <c r="L413" s="82"/>
      <c r="M413" s="66"/>
      <c r="N413" s="82"/>
      <c r="O413" s="82"/>
      <c r="P413" s="104"/>
      <c r="Q413" s="104"/>
      <c r="R413" s="104"/>
      <c r="S413" s="82"/>
      <c r="T413" s="82"/>
      <c r="U413" s="82"/>
      <c r="V413" s="66"/>
      <c r="W413" s="82"/>
      <c r="X413" s="82"/>
      <c r="Y413" s="183"/>
      <c r="Z413" s="82"/>
      <c r="AA413" s="181"/>
      <c r="AB413" s="82"/>
      <c r="AC413" s="82"/>
      <c r="AD413" s="82"/>
      <c r="AE413" s="82"/>
      <c r="AF413" s="82"/>
      <c r="AG413" s="83"/>
      <c r="AH413" s="83"/>
      <c r="AI413" s="219"/>
      <c r="AJ413" s="219"/>
      <c r="AK413" s="219"/>
      <c r="AL413" s="66"/>
      <c r="AM413" s="219"/>
      <c r="AN413" s="219"/>
      <c r="AO413" s="219"/>
      <c r="AP413" s="219"/>
      <c r="AQ413" s="219"/>
      <c r="AR413" s="219"/>
      <c r="AS413" s="219"/>
      <c r="AT413" s="219"/>
      <c r="AU413" s="219"/>
      <c r="AV413" s="219"/>
      <c r="AW413" s="219"/>
      <c r="AX413" s="219"/>
      <c r="AY413" s="219"/>
      <c r="AZ413" s="219"/>
      <c r="BA413" s="219"/>
      <c r="BB413" s="219"/>
      <c r="BC413" s="219"/>
      <c r="BD413" s="219"/>
      <c r="BE413" s="219"/>
      <c r="BF413" s="219"/>
      <c r="BG413" s="219"/>
      <c r="BH413" s="219"/>
      <c r="BI413" s="219"/>
      <c r="BJ413" s="219"/>
      <c r="BK413" s="219"/>
      <c r="BL413" s="219"/>
      <c r="BM413" s="219"/>
      <c r="BN413" s="219"/>
      <c r="BO413" s="219"/>
      <c r="BP413" s="219"/>
      <c r="BQ413" s="219"/>
      <c r="BR413" s="219"/>
      <c r="BS413" s="219"/>
      <c r="BT413" s="219"/>
      <c r="BU413" s="219"/>
      <c r="BV413" s="219"/>
      <c r="BW413" s="219"/>
      <c r="BX413" s="219"/>
      <c r="BY413" s="219"/>
      <c r="BZ413" s="219"/>
      <c r="CA413" s="219"/>
      <c r="CB413" s="219"/>
      <c r="CC413" s="219"/>
      <c r="CD413" s="219"/>
      <c r="CE413" s="219"/>
      <c r="CF413" s="219"/>
      <c r="CG413" s="219"/>
      <c r="CH413" s="219"/>
      <c r="CI413" s="219"/>
      <c r="CJ413" s="219"/>
      <c r="CK413" s="219"/>
      <c r="CL413" s="219"/>
      <c r="CM413" s="219"/>
      <c r="CN413" s="219"/>
      <c r="CO413" s="219"/>
      <c r="CP413" s="219"/>
      <c r="CQ413" s="219"/>
      <c r="CR413" s="219"/>
      <c r="CS413" s="219"/>
      <c r="CT413" s="219"/>
      <c r="CU413" s="219"/>
      <c r="CV413" s="219"/>
      <c r="CW413" s="219"/>
      <c r="CX413" s="219"/>
      <c r="CY413" s="219"/>
      <c r="CZ413" s="219"/>
      <c r="DA413" s="219"/>
      <c r="DB413" s="219"/>
      <c r="DC413" s="219"/>
      <c r="DD413" s="219"/>
      <c r="DE413" s="219"/>
      <c r="DF413" s="219"/>
      <c r="DG413" s="219"/>
      <c r="DH413" s="219"/>
      <c r="DI413" s="219"/>
      <c r="DJ413" s="219"/>
      <c r="DK413" s="219"/>
      <c r="DL413" s="219"/>
      <c r="DM413" s="219"/>
      <c r="DN413" s="219"/>
      <c r="DO413" s="219"/>
      <c r="DP413" s="219"/>
      <c r="DQ413" s="219"/>
      <c r="DR413" s="219"/>
      <c r="DS413" s="219"/>
      <c r="DT413" s="219"/>
      <c r="DU413" s="219"/>
      <c r="DV413" s="219"/>
      <c r="DW413" s="219"/>
      <c r="DX413" s="219"/>
      <c r="DY413" s="219"/>
      <c r="DZ413" s="219"/>
      <c r="EA413" s="219"/>
      <c r="EB413" s="219"/>
      <c r="EC413" s="219"/>
      <c r="ED413" s="219"/>
      <c r="EE413" s="219"/>
      <c r="EF413" s="219"/>
      <c r="EG413" s="219"/>
      <c r="EH413" s="219"/>
      <c r="EI413" s="219"/>
      <c r="EJ413" s="219"/>
      <c r="EK413" s="219"/>
      <c r="EL413" s="219"/>
      <c r="EM413" s="219"/>
      <c r="EN413" s="219"/>
      <c r="EO413" s="219"/>
      <c r="EP413" s="219"/>
      <c r="EQ413" s="219"/>
      <c r="ER413" s="219"/>
      <c r="ES413" s="219"/>
      <c r="ET413" s="219"/>
      <c r="EU413" s="219"/>
      <c r="EV413" s="219"/>
      <c r="EW413" s="219"/>
      <c r="EX413" s="219"/>
      <c r="EY413" s="219"/>
      <c r="EZ413" s="219"/>
      <c r="FA413" s="219"/>
      <c r="FB413" s="219"/>
      <c r="FC413" s="219"/>
      <c r="FD413" s="219"/>
      <c r="FE413" s="219"/>
      <c r="FF413" s="219"/>
      <c r="FG413" s="219"/>
      <c r="FH413" s="219"/>
      <c r="FI413" s="219"/>
      <c r="FJ413" s="219"/>
      <c r="FK413" s="219"/>
      <c r="FL413" s="219"/>
      <c r="FM413" s="219"/>
      <c r="FN413" s="219"/>
      <c r="FO413" s="219"/>
      <c r="FP413" s="219"/>
      <c r="FQ413" s="219"/>
      <c r="FR413" s="219"/>
      <c r="FS413" s="219"/>
      <c r="FT413" s="219"/>
      <c r="FU413" s="219"/>
      <c r="FV413" s="219"/>
      <c r="FW413" s="219"/>
      <c r="FX413" s="219"/>
      <c r="FY413" s="219"/>
      <c r="FZ413" s="219"/>
      <c r="GA413" s="219"/>
      <c r="GB413" s="219"/>
      <c r="GC413" s="219"/>
      <c r="GD413" s="219"/>
      <c r="GE413" s="219"/>
      <c r="GF413" s="219"/>
      <c r="GG413" s="219"/>
      <c r="GH413" s="219"/>
      <c r="GI413" s="219"/>
      <c r="GJ413" s="219"/>
      <c r="GK413" s="219"/>
      <c r="GL413" s="219"/>
      <c r="GM413" s="219"/>
      <c r="GN413" s="219"/>
      <c r="GO413" s="219"/>
      <c r="GP413" s="219"/>
      <c r="GQ413" s="219"/>
      <c r="GR413" s="219"/>
      <c r="GS413" s="219"/>
      <c r="GT413" s="219"/>
      <c r="GU413" s="219"/>
      <c r="GV413" s="219"/>
      <c r="GW413" s="219"/>
      <c r="GX413" s="219"/>
      <c r="GY413" s="219"/>
      <c r="GZ413" s="219"/>
      <c r="HA413" s="219"/>
      <c r="HB413" s="219"/>
      <c r="HC413" s="219"/>
      <c r="HD413" s="219"/>
      <c r="HE413" s="219"/>
      <c r="HF413" s="219"/>
      <c r="HG413" s="219"/>
      <c r="HH413" s="219"/>
      <c r="HI413" s="219"/>
      <c r="HJ413" s="219"/>
      <c r="HK413" s="219"/>
      <c r="HL413" s="219"/>
      <c r="HM413" s="219"/>
      <c r="HN413" s="219"/>
      <c r="HO413" s="219"/>
      <c r="HP413" s="219"/>
      <c r="HQ413" s="219"/>
      <c r="HR413" s="219"/>
      <c r="HS413" s="219"/>
      <c r="HT413" s="219"/>
      <c r="HU413" s="219"/>
      <c r="HV413" s="219"/>
      <c r="HW413" s="219"/>
      <c r="HX413" s="219"/>
      <c r="HY413" s="219"/>
      <c r="HZ413" s="219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  <c r="IR413" s="4"/>
      <c r="IS413" s="4"/>
      <c r="IT413" s="4"/>
      <c r="IU413" s="4"/>
      <c r="IV413" s="4"/>
      <c r="IW413" s="4"/>
      <c r="IX413" s="4"/>
      <c r="IY413" s="4"/>
      <c r="IZ413" s="4"/>
      <c r="JA413" s="4"/>
      <c r="JB413" s="4"/>
      <c r="JC413" s="4"/>
      <c r="JD413" s="4"/>
      <c r="JE413" s="4"/>
    </row>
    <row r="414" spans="1:265" s="78" customFormat="1">
      <c r="A414" s="76"/>
      <c r="B414" s="76"/>
      <c r="C414" s="76"/>
      <c r="D414" s="76"/>
      <c r="E414" s="76"/>
      <c r="F414" s="76"/>
      <c r="H414" s="79"/>
      <c r="I414" s="66"/>
      <c r="J414" s="80"/>
      <c r="K414" s="82"/>
      <c r="L414" s="82"/>
      <c r="M414" s="66"/>
      <c r="N414" s="82"/>
      <c r="O414" s="82"/>
      <c r="P414" s="104"/>
      <c r="Q414" s="104"/>
      <c r="R414" s="104"/>
      <c r="S414" s="82"/>
      <c r="T414" s="82"/>
      <c r="U414" s="82"/>
      <c r="V414" s="66"/>
      <c r="W414" s="82"/>
      <c r="X414" s="82"/>
      <c r="Y414" s="183"/>
      <c r="Z414" s="82"/>
      <c r="AA414" s="181"/>
      <c r="AB414" s="82"/>
      <c r="AC414" s="82"/>
      <c r="AD414" s="82"/>
      <c r="AE414" s="82"/>
      <c r="AF414" s="82"/>
      <c r="AG414" s="83"/>
      <c r="AH414" s="83"/>
      <c r="AI414" s="219"/>
      <c r="AJ414" s="219"/>
      <c r="AK414" s="219"/>
      <c r="AL414" s="66"/>
      <c r="AM414" s="219"/>
      <c r="AN414" s="219"/>
      <c r="AO414" s="219"/>
      <c r="AP414" s="219"/>
      <c r="AQ414" s="219"/>
      <c r="AR414" s="219"/>
      <c r="AS414" s="219"/>
      <c r="AT414" s="219"/>
      <c r="AU414" s="219"/>
      <c r="AV414" s="219"/>
      <c r="AW414" s="219"/>
      <c r="AX414" s="219"/>
      <c r="AY414" s="219"/>
      <c r="AZ414" s="219"/>
      <c r="BA414" s="219"/>
      <c r="BB414" s="219"/>
      <c r="BC414" s="219"/>
      <c r="BD414" s="219"/>
      <c r="BE414" s="219"/>
      <c r="BF414" s="219"/>
      <c r="BG414" s="219"/>
      <c r="BH414" s="219"/>
      <c r="BI414" s="219"/>
      <c r="BJ414" s="219"/>
      <c r="BK414" s="219"/>
      <c r="BL414" s="219"/>
      <c r="BM414" s="219"/>
      <c r="BN414" s="219"/>
      <c r="BO414" s="219"/>
      <c r="BP414" s="219"/>
      <c r="BQ414" s="219"/>
      <c r="BR414" s="219"/>
      <c r="BS414" s="219"/>
      <c r="BT414" s="219"/>
      <c r="BU414" s="219"/>
      <c r="BV414" s="219"/>
      <c r="BW414" s="219"/>
      <c r="BX414" s="219"/>
      <c r="BY414" s="219"/>
      <c r="BZ414" s="219"/>
      <c r="CA414" s="219"/>
      <c r="CB414" s="219"/>
      <c r="CC414" s="219"/>
      <c r="CD414" s="219"/>
      <c r="CE414" s="219"/>
      <c r="CF414" s="219"/>
      <c r="CG414" s="219"/>
      <c r="CH414" s="219"/>
      <c r="CI414" s="219"/>
      <c r="CJ414" s="219"/>
      <c r="CK414" s="219"/>
      <c r="CL414" s="219"/>
      <c r="CM414" s="219"/>
      <c r="CN414" s="219"/>
      <c r="CO414" s="219"/>
      <c r="CP414" s="219"/>
      <c r="CQ414" s="219"/>
      <c r="CR414" s="219"/>
      <c r="CS414" s="219"/>
      <c r="CT414" s="219"/>
      <c r="CU414" s="219"/>
      <c r="CV414" s="219"/>
      <c r="CW414" s="219"/>
      <c r="CX414" s="219"/>
      <c r="CY414" s="219"/>
      <c r="CZ414" s="219"/>
      <c r="DA414" s="219"/>
      <c r="DB414" s="219"/>
      <c r="DC414" s="219"/>
      <c r="DD414" s="219"/>
      <c r="DE414" s="219"/>
      <c r="DF414" s="219"/>
      <c r="DG414" s="219"/>
      <c r="DH414" s="219"/>
      <c r="DI414" s="219"/>
      <c r="DJ414" s="219"/>
      <c r="DK414" s="219"/>
      <c r="DL414" s="219"/>
      <c r="DM414" s="219"/>
      <c r="DN414" s="219"/>
      <c r="DO414" s="219"/>
      <c r="DP414" s="219"/>
      <c r="DQ414" s="219"/>
      <c r="DR414" s="219"/>
      <c r="DS414" s="219"/>
      <c r="DT414" s="219"/>
      <c r="DU414" s="219"/>
      <c r="DV414" s="219"/>
      <c r="DW414" s="219"/>
      <c r="DX414" s="219"/>
      <c r="DY414" s="219"/>
      <c r="DZ414" s="219"/>
      <c r="EA414" s="219"/>
      <c r="EB414" s="219"/>
      <c r="EC414" s="219"/>
      <c r="ED414" s="219"/>
      <c r="EE414" s="219"/>
      <c r="EF414" s="219"/>
      <c r="EG414" s="219"/>
      <c r="EH414" s="219"/>
      <c r="EI414" s="219"/>
      <c r="EJ414" s="219"/>
      <c r="EK414" s="219"/>
      <c r="EL414" s="219"/>
      <c r="EM414" s="219"/>
      <c r="EN414" s="219"/>
      <c r="EO414" s="219"/>
      <c r="EP414" s="219"/>
      <c r="EQ414" s="219"/>
      <c r="ER414" s="219"/>
      <c r="ES414" s="219"/>
      <c r="ET414" s="219"/>
      <c r="EU414" s="219"/>
      <c r="EV414" s="219"/>
      <c r="EW414" s="219"/>
      <c r="EX414" s="219"/>
      <c r="EY414" s="219"/>
      <c r="EZ414" s="219"/>
      <c r="FA414" s="219"/>
      <c r="FB414" s="219"/>
      <c r="FC414" s="219"/>
      <c r="FD414" s="219"/>
      <c r="FE414" s="219"/>
      <c r="FF414" s="219"/>
      <c r="FG414" s="219"/>
      <c r="FH414" s="219"/>
      <c r="FI414" s="219"/>
      <c r="FJ414" s="219"/>
      <c r="FK414" s="219"/>
      <c r="FL414" s="219"/>
      <c r="FM414" s="219"/>
      <c r="FN414" s="219"/>
      <c r="FO414" s="219"/>
      <c r="FP414" s="219"/>
      <c r="FQ414" s="219"/>
      <c r="FR414" s="219"/>
      <c r="FS414" s="219"/>
      <c r="FT414" s="219"/>
      <c r="FU414" s="219"/>
      <c r="FV414" s="219"/>
      <c r="FW414" s="219"/>
      <c r="FX414" s="219"/>
      <c r="FY414" s="219"/>
      <c r="FZ414" s="219"/>
      <c r="GA414" s="219"/>
      <c r="GB414" s="219"/>
      <c r="GC414" s="219"/>
      <c r="GD414" s="219"/>
      <c r="GE414" s="219"/>
      <c r="GF414" s="219"/>
      <c r="GG414" s="219"/>
      <c r="GH414" s="219"/>
      <c r="GI414" s="219"/>
      <c r="GJ414" s="219"/>
      <c r="GK414" s="219"/>
      <c r="GL414" s="219"/>
      <c r="GM414" s="219"/>
      <c r="GN414" s="219"/>
      <c r="GO414" s="219"/>
      <c r="GP414" s="219"/>
      <c r="GQ414" s="219"/>
      <c r="GR414" s="219"/>
      <c r="GS414" s="219"/>
      <c r="GT414" s="219"/>
      <c r="GU414" s="219"/>
      <c r="GV414" s="219"/>
      <c r="GW414" s="219"/>
      <c r="GX414" s="219"/>
      <c r="GY414" s="219"/>
      <c r="GZ414" s="219"/>
      <c r="HA414" s="219"/>
      <c r="HB414" s="219"/>
      <c r="HC414" s="219"/>
      <c r="HD414" s="219"/>
      <c r="HE414" s="219"/>
      <c r="HF414" s="219"/>
      <c r="HG414" s="219"/>
      <c r="HH414" s="219"/>
      <c r="HI414" s="219"/>
      <c r="HJ414" s="219"/>
      <c r="HK414" s="219"/>
      <c r="HL414" s="219"/>
      <c r="HM414" s="219"/>
      <c r="HN414" s="219"/>
      <c r="HO414" s="219"/>
      <c r="HP414" s="219"/>
      <c r="HQ414" s="219"/>
      <c r="HR414" s="219"/>
      <c r="HS414" s="219"/>
      <c r="HT414" s="219"/>
      <c r="HU414" s="219"/>
      <c r="HV414" s="219"/>
      <c r="HW414" s="219"/>
      <c r="HX414" s="219"/>
      <c r="HY414" s="219"/>
      <c r="HZ414" s="219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  <c r="IR414" s="4"/>
      <c r="IS414" s="4"/>
      <c r="IT414" s="4"/>
      <c r="IU414" s="4"/>
      <c r="IV414" s="4"/>
      <c r="IW414" s="4"/>
      <c r="IX414" s="4"/>
      <c r="IY414" s="4"/>
      <c r="IZ414" s="4"/>
      <c r="JA414" s="4"/>
      <c r="JB414" s="4"/>
      <c r="JC414" s="4"/>
      <c r="JD414" s="4"/>
      <c r="JE414" s="4"/>
    </row>
    <row r="415" spans="1:265" s="78" customFormat="1">
      <c r="A415" s="76"/>
      <c r="B415" s="76"/>
      <c r="C415" s="76"/>
      <c r="D415" s="76"/>
      <c r="E415" s="76"/>
      <c r="F415" s="76"/>
      <c r="H415" s="79"/>
      <c r="I415" s="66"/>
      <c r="J415" s="80"/>
      <c r="K415" s="82"/>
      <c r="L415" s="82"/>
      <c r="M415" s="66"/>
      <c r="N415" s="82"/>
      <c r="O415" s="82"/>
      <c r="P415" s="104"/>
      <c r="Q415" s="104"/>
      <c r="R415" s="104"/>
      <c r="S415" s="82"/>
      <c r="T415" s="82"/>
      <c r="U415" s="82"/>
      <c r="V415" s="66"/>
      <c r="W415" s="82"/>
      <c r="X415" s="82"/>
      <c r="Y415" s="183"/>
      <c r="Z415" s="82"/>
      <c r="AA415" s="181"/>
      <c r="AB415" s="82"/>
      <c r="AC415" s="82"/>
      <c r="AD415" s="82"/>
      <c r="AE415" s="82"/>
      <c r="AF415" s="82"/>
      <c r="AG415" s="83"/>
      <c r="AH415" s="83"/>
      <c r="AI415" s="219"/>
      <c r="AJ415" s="219"/>
      <c r="AK415" s="219"/>
      <c r="AL415" s="66"/>
      <c r="AM415" s="219"/>
      <c r="AN415" s="219"/>
      <c r="AO415" s="219"/>
      <c r="AP415" s="219"/>
      <c r="AQ415" s="219"/>
      <c r="AR415" s="219"/>
      <c r="AS415" s="219"/>
      <c r="AT415" s="219"/>
      <c r="AU415" s="219"/>
      <c r="AV415" s="219"/>
      <c r="AW415" s="219"/>
      <c r="AX415" s="219"/>
      <c r="AY415" s="219"/>
      <c r="AZ415" s="219"/>
      <c r="BA415" s="219"/>
      <c r="BB415" s="219"/>
      <c r="BC415" s="219"/>
      <c r="BD415" s="219"/>
      <c r="BE415" s="219"/>
      <c r="BF415" s="219"/>
      <c r="BG415" s="219"/>
      <c r="BH415" s="219"/>
      <c r="BI415" s="219"/>
      <c r="BJ415" s="219"/>
      <c r="BK415" s="219"/>
      <c r="BL415" s="219"/>
      <c r="BM415" s="219"/>
      <c r="BN415" s="219"/>
      <c r="BO415" s="219"/>
      <c r="BP415" s="219"/>
      <c r="BQ415" s="219"/>
      <c r="BR415" s="219"/>
      <c r="BS415" s="219"/>
      <c r="BT415" s="219"/>
      <c r="BU415" s="219"/>
      <c r="BV415" s="219"/>
      <c r="BW415" s="219"/>
      <c r="BX415" s="219"/>
      <c r="BY415" s="219"/>
      <c r="BZ415" s="219"/>
      <c r="CA415" s="219"/>
      <c r="CB415" s="219"/>
      <c r="CC415" s="219"/>
      <c r="CD415" s="219"/>
      <c r="CE415" s="219"/>
      <c r="CF415" s="219"/>
      <c r="CG415" s="219"/>
      <c r="CH415" s="219"/>
      <c r="CI415" s="219"/>
      <c r="CJ415" s="219"/>
      <c r="CK415" s="219"/>
      <c r="CL415" s="219"/>
      <c r="CM415" s="219"/>
      <c r="CN415" s="219"/>
      <c r="CO415" s="219"/>
      <c r="CP415" s="219"/>
      <c r="CQ415" s="219"/>
      <c r="CR415" s="219"/>
      <c r="CS415" s="219"/>
      <c r="CT415" s="219"/>
      <c r="CU415" s="219"/>
      <c r="CV415" s="219"/>
      <c r="CW415" s="219"/>
      <c r="CX415" s="219"/>
      <c r="CY415" s="219"/>
      <c r="CZ415" s="219"/>
      <c r="DA415" s="219"/>
      <c r="DB415" s="219"/>
      <c r="DC415" s="219"/>
      <c r="DD415" s="219"/>
      <c r="DE415" s="219"/>
      <c r="DF415" s="219"/>
      <c r="DG415" s="219"/>
      <c r="DH415" s="219"/>
      <c r="DI415" s="219"/>
      <c r="DJ415" s="219"/>
      <c r="DK415" s="219"/>
      <c r="DL415" s="219"/>
      <c r="DM415" s="219"/>
      <c r="DN415" s="219"/>
      <c r="DO415" s="219"/>
      <c r="DP415" s="219"/>
      <c r="DQ415" s="219"/>
      <c r="DR415" s="219"/>
      <c r="DS415" s="219"/>
      <c r="DT415" s="219"/>
      <c r="DU415" s="219"/>
      <c r="DV415" s="219"/>
      <c r="DW415" s="219"/>
      <c r="DX415" s="219"/>
      <c r="DY415" s="219"/>
      <c r="DZ415" s="219"/>
      <c r="EA415" s="219"/>
      <c r="EB415" s="219"/>
      <c r="EC415" s="219"/>
      <c r="ED415" s="219"/>
      <c r="EE415" s="219"/>
      <c r="EF415" s="219"/>
      <c r="EG415" s="219"/>
      <c r="EH415" s="219"/>
      <c r="EI415" s="219"/>
      <c r="EJ415" s="219"/>
      <c r="EK415" s="219"/>
      <c r="EL415" s="219"/>
      <c r="EM415" s="219"/>
      <c r="EN415" s="219"/>
      <c r="EO415" s="219"/>
      <c r="EP415" s="219"/>
      <c r="EQ415" s="219"/>
      <c r="ER415" s="219"/>
      <c r="ES415" s="219"/>
      <c r="ET415" s="219"/>
      <c r="EU415" s="219"/>
      <c r="EV415" s="219"/>
      <c r="EW415" s="219"/>
      <c r="EX415" s="219"/>
      <c r="EY415" s="219"/>
      <c r="EZ415" s="219"/>
      <c r="FA415" s="219"/>
      <c r="FB415" s="219"/>
      <c r="FC415" s="219"/>
      <c r="FD415" s="219"/>
      <c r="FE415" s="219"/>
      <c r="FF415" s="219"/>
      <c r="FG415" s="219"/>
      <c r="FH415" s="219"/>
      <c r="FI415" s="219"/>
      <c r="FJ415" s="219"/>
      <c r="FK415" s="219"/>
      <c r="FL415" s="219"/>
      <c r="FM415" s="219"/>
      <c r="FN415" s="219"/>
      <c r="FO415" s="219"/>
      <c r="FP415" s="219"/>
      <c r="FQ415" s="219"/>
      <c r="FR415" s="219"/>
      <c r="FS415" s="219"/>
      <c r="FT415" s="219"/>
      <c r="FU415" s="219"/>
      <c r="FV415" s="219"/>
      <c r="FW415" s="219"/>
      <c r="FX415" s="219"/>
      <c r="FY415" s="219"/>
      <c r="FZ415" s="219"/>
      <c r="GA415" s="219"/>
      <c r="GB415" s="219"/>
      <c r="GC415" s="219"/>
      <c r="GD415" s="219"/>
      <c r="GE415" s="219"/>
      <c r="GF415" s="219"/>
      <c r="GG415" s="219"/>
      <c r="GH415" s="219"/>
      <c r="GI415" s="219"/>
      <c r="GJ415" s="219"/>
      <c r="GK415" s="219"/>
      <c r="GL415" s="219"/>
      <c r="GM415" s="219"/>
      <c r="GN415" s="219"/>
      <c r="GO415" s="219"/>
      <c r="GP415" s="219"/>
      <c r="GQ415" s="219"/>
      <c r="GR415" s="219"/>
      <c r="GS415" s="219"/>
      <c r="GT415" s="219"/>
      <c r="GU415" s="219"/>
      <c r="GV415" s="219"/>
      <c r="GW415" s="219"/>
      <c r="GX415" s="219"/>
      <c r="GY415" s="219"/>
      <c r="GZ415" s="219"/>
      <c r="HA415" s="219"/>
      <c r="HB415" s="219"/>
      <c r="HC415" s="219"/>
      <c r="HD415" s="219"/>
      <c r="HE415" s="219"/>
      <c r="HF415" s="219"/>
      <c r="HG415" s="219"/>
      <c r="HH415" s="219"/>
      <c r="HI415" s="219"/>
      <c r="HJ415" s="219"/>
      <c r="HK415" s="219"/>
      <c r="HL415" s="219"/>
      <c r="HM415" s="219"/>
      <c r="HN415" s="219"/>
      <c r="HO415" s="219"/>
      <c r="HP415" s="219"/>
      <c r="HQ415" s="219"/>
      <c r="HR415" s="219"/>
      <c r="HS415" s="219"/>
      <c r="HT415" s="219"/>
      <c r="HU415" s="219"/>
      <c r="HV415" s="219"/>
      <c r="HW415" s="219"/>
      <c r="HX415" s="219"/>
      <c r="HY415" s="219"/>
      <c r="HZ415" s="219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  <c r="IR415" s="4"/>
      <c r="IS415" s="4"/>
      <c r="IT415" s="4"/>
      <c r="IU415" s="4"/>
      <c r="IV415" s="4"/>
      <c r="IW415" s="4"/>
      <c r="IX415" s="4"/>
      <c r="IY415" s="4"/>
      <c r="IZ415" s="4"/>
      <c r="JA415" s="4"/>
      <c r="JB415" s="4"/>
      <c r="JC415" s="4"/>
      <c r="JD415" s="4"/>
      <c r="JE415" s="4"/>
    </row>
    <row r="416" spans="1:265" s="78" customFormat="1">
      <c r="A416" s="76"/>
      <c r="B416" s="76"/>
      <c r="C416" s="76"/>
      <c r="D416" s="76"/>
      <c r="E416" s="76"/>
      <c r="F416" s="76"/>
      <c r="H416" s="79"/>
      <c r="I416" s="66"/>
      <c r="J416" s="80"/>
      <c r="K416" s="82"/>
      <c r="L416" s="82"/>
      <c r="M416" s="66"/>
      <c r="N416" s="82"/>
      <c r="O416" s="82"/>
      <c r="P416" s="104"/>
      <c r="Q416" s="104"/>
      <c r="R416" s="104"/>
      <c r="S416" s="82"/>
      <c r="T416" s="82"/>
      <c r="U416" s="82"/>
      <c r="V416" s="66"/>
      <c r="W416" s="82"/>
      <c r="X416" s="82"/>
      <c r="Y416" s="183"/>
      <c r="Z416" s="82"/>
      <c r="AA416" s="181"/>
      <c r="AB416" s="82"/>
      <c r="AC416" s="82"/>
      <c r="AD416" s="82"/>
      <c r="AE416" s="82"/>
      <c r="AF416" s="82"/>
      <c r="AG416" s="83"/>
      <c r="AH416" s="83"/>
      <c r="AI416" s="219"/>
      <c r="AJ416" s="219"/>
      <c r="AK416" s="219"/>
      <c r="AL416" s="66"/>
      <c r="AM416" s="219"/>
      <c r="AN416" s="219"/>
      <c r="AO416" s="219"/>
      <c r="AP416" s="219"/>
      <c r="AQ416" s="219"/>
      <c r="AR416" s="219"/>
      <c r="AS416" s="219"/>
      <c r="AT416" s="219"/>
      <c r="AU416" s="219"/>
      <c r="AV416" s="219"/>
      <c r="AW416" s="219"/>
      <c r="AX416" s="219"/>
      <c r="AY416" s="219"/>
      <c r="AZ416" s="219"/>
      <c r="BA416" s="219"/>
      <c r="BB416" s="219"/>
      <c r="BC416" s="219"/>
      <c r="BD416" s="219"/>
      <c r="BE416" s="219"/>
      <c r="BF416" s="219"/>
      <c r="BG416" s="219"/>
      <c r="BH416" s="219"/>
      <c r="BI416" s="219"/>
      <c r="BJ416" s="219"/>
      <c r="BK416" s="219"/>
      <c r="BL416" s="219"/>
      <c r="BM416" s="219"/>
      <c r="BN416" s="219"/>
      <c r="BO416" s="219"/>
      <c r="BP416" s="219"/>
      <c r="BQ416" s="219"/>
      <c r="BR416" s="219"/>
      <c r="BS416" s="219"/>
      <c r="BT416" s="219"/>
      <c r="BU416" s="219"/>
      <c r="BV416" s="219"/>
      <c r="BW416" s="219"/>
      <c r="BX416" s="219"/>
      <c r="BY416" s="219"/>
      <c r="BZ416" s="219"/>
      <c r="CA416" s="219"/>
      <c r="CB416" s="219"/>
      <c r="CC416" s="219"/>
      <c r="CD416" s="219"/>
      <c r="CE416" s="219"/>
      <c r="CF416" s="219"/>
      <c r="CG416" s="219"/>
      <c r="CH416" s="219"/>
      <c r="CI416" s="219"/>
      <c r="CJ416" s="219"/>
      <c r="CK416" s="219"/>
      <c r="CL416" s="219"/>
      <c r="CM416" s="219"/>
      <c r="CN416" s="219"/>
      <c r="CO416" s="219"/>
      <c r="CP416" s="219"/>
      <c r="CQ416" s="219"/>
      <c r="CR416" s="219"/>
      <c r="CS416" s="219"/>
      <c r="CT416" s="219"/>
      <c r="CU416" s="219"/>
      <c r="CV416" s="219"/>
      <c r="CW416" s="219"/>
      <c r="CX416" s="219"/>
      <c r="CY416" s="219"/>
      <c r="CZ416" s="219"/>
      <c r="DA416" s="219"/>
      <c r="DB416" s="219"/>
      <c r="DC416" s="219"/>
      <c r="DD416" s="219"/>
      <c r="DE416" s="219"/>
      <c r="DF416" s="219"/>
      <c r="DG416" s="219"/>
      <c r="DH416" s="219"/>
      <c r="DI416" s="219"/>
      <c r="DJ416" s="219"/>
      <c r="DK416" s="219"/>
      <c r="DL416" s="219"/>
      <c r="DM416" s="219"/>
      <c r="DN416" s="219"/>
      <c r="DO416" s="219"/>
      <c r="DP416" s="219"/>
      <c r="DQ416" s="219"/>
      <c r="DR416" s="219"/>
      <c r="DS416" s="219"/>
      <c r="DT416" s="219"/>
      <c r="DU416" s="219"/>
      <c r="DV416" s="219"/>
      <c r="DW416" s="219"/>
      <c r="DX416" s="219"/>
      <c r="DY416" s="219"/>
      <c r="DZ416" s="219"/>
      <c r="EA416" s="219"/>
      <c r="EB416" s="219"/>
      <c r="EC416" s="219"/>
      <c r="ED416" s="219"/>
      <c r="EE416" s="219"/>
      <c r="EF416" s="219"/>
      <c r="EG416" s="219"/>
      <c r="EH416" s="219"/>
      <c r="EI416" s="219"/>
      <c r="EJ416" s="219"/>
      <c r="EK416" s="219"/>
      <c r="EL416" s="219"/>
      <c r="EM416" s="219"/>
      <c r="EN416" s="219"/>
      <c r="EO416" s="219"/>
      <c r="EP416" s="219"/>
      <c r="EQ416" s="219"/>
      <c r="ER416" s="219"/>
      <c r="ES416" s="219"/>
      <c r="ET416" s="219"/>
      <c r="EU416" s="219"/>
      <c r="EV416" s="219"/>
      <c r="EW416" s="219"/>
      <c r="EX416" s="219"/>
      <c r="EY416" s="219"/>
      <c r="EZ416" s="219"/>
      <c r="FA416" s="219"/>
      <c r="FB416" s="219"/>
      <c r="FC416" s="219"/>
      <c r="FD416" s="219"/>
      <c r="FE416" s="219"/>
      <c r="FF416" s="219"/>
      <c r="FG416" s="219"/>
      <c r="FH416" s="219"/>
      <c r="FI416" s="219"/>
      <c r="FJ416" s="219"/>
      <c r="FK416" s="219"/>
      <c r="FL416" s="219"/>
      <c r="FM416" s="219"/>
      <c r="FN416" s="219"/>
      <c r="FO416" s="219"/>
      <c r="FP416" s="219"/>
      <c r="FQ416" s="219"/>
      <c r="FR416" s="219"/>
      <c r="FS416" s="219"/>
      <c r="FT416" s="219"/>
      <c r="FU416" s="219"/>
      <c r="FV416" s="219"/>
      <c r="FW416" s="219"/>
      <c r="FX416" s="219"/>
      <c r="FY416" s="219"/>
      <c r="FZ416" s="219"/>
      <c r="GA416" s="219"/>
      <c r="GB416" s="219"/>
      <c r="GC416" s="219"/>
      <c r="GD416" s="219"/>
      <c r="GE416" s="219"/>
      <c r="GF416" s="219"/>
      <c r="GG416" s="219"/>
      <c r="GH416" s="219"/>
      <c r="GI416" s="219"/>
      <c r="GJ416" s="219"/>
      <c r="GK416" s="219"/>
      <c r="GL416" s="219"/>
      <c r="GM416" s="219"/>
      <c r="GN416" s="219"/>
      <c r="GO416" s="219"/>
      <c r="GP416" s="219"/>
      <c r="GQ416" s="219"/>
      <c r="GR416" s="219"/>
      <c r="GS416" s="219"/>
      <c r="GT416" s="219"/>
      <c r="GU416" s="219"/>
      <c r="GV416" s="219"/>
      <c r="GW416" s="219"/>
      <c r="GX416" s="219"/>
      <c r="GY416" s="219"/>
      <c r="GZ416" s="219"/>
      <c r="HA416" s="219"/>
      <c r="HB416" s="219"/>
      <c r="HC416" s="219"/>
      <c r="HD416" s="219"/>
      <c r="HE416" s="219"/>
      <c r="HF416" s="219"/>
      <c r="HG416" s="219"/>
      <c r="HH416" s="219"/>
      <c r="HI416" s="219"/>
      <c r="HJ416" s="219"/>
      <c r="HK416" s="219"/>
      <c r="HL416" s="219"/>
      <c r="HM416" s="219"/>
      <c r="HN416" s="219"/>
      <c r="HO416" s="219"/>
      <c r="HP416" s="219"/>
      <c r="HQ416" s="219"/>
      <c r="HR416" s="219"/>
      <c r="HS416" s="219"/>
      <c r="HT416" s="219"/>
      <c r="HU416" s="219"/>
      <c r="HV416" s="219"/>
      <c r="HW416" s="219"/>
      <c r="HX416" s="219"/>
      <c r="HY416" s="219"/>
      <c r="HZ416" s="219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  <c r="IR416" s="4"/>
      <c r="IS416" s="4"/>
      <c r="IT416" s="4"/>
      <c r="IU416" s="4"/>
      <c r="IV416" s="4"/>
      <c r="IW416" s="4"/>
      <c r="IX416" s="4"/>
      <c r="IY416" s="4"/>
      <c r="IZ416" s="4"/>
      <c r="JA416" s="4"/>
      <c r="JB416" s="4"/>
      <c r="JC416" s="4"/>
      <c r="JD416" s="4"/>
      <c r="JE416" s="4"/>
    </row>
    <row r="417" spans="1:265" s="78" customFormat="1">
      <c r="A417" s="250" t="s">
        <v>153</v>
      </c>
      <c r="B417" s="250"/>
      <c r="C417" s="250"/>
      <c r="D417" s="250"/>
      <c r="E417" s="250"/>
      <c r="F417" s="250"/>
      <c r="G417" s="250"/>
      <c r="H417" s="79"/>
      <c r="I417" s="66"/>
      <c r="J417" s="80"/>
      <c r="K417" s="82"/>
      <c r="L417" s="82"/>
      <c r="M417" s="66"/>
      <c r="N417" s="82"/>
      <c r="O417" s="82"/>
      <c r="P417" s="104"/>
      <c r="Q417" s="104"/>
      <c r="R417" s="104"/>
      <c r="S417" s="82"/>
      <c r="T417" s="82"/>
      <c r="U417" s="82"/>
      <c r="V417" s="66"/>
      <c r="W417" s="82"/>
      <c r="X417" s="82"/>
      <c r="Y417" s="183"/>
      <c r="Z417" s="82"/>
      <c r="AA417" s="181"/>
      <c r="AB417" s="82"/>
      <c r="AC417" s="82"/>
      <c r="AD417" s="82"/>
      <c r="AE417" s="82"/>
      <c r="AF417" s="82"/>
      <c r="AG417" s="83"/>
      <c r="AH417" s="83"/>
      <c r="AI417" s="219"/>
      <c r="AJ417" s="219"/>
      <c r="AK417" s="219"/>
      <c r="AL417" s="66"/>
      <c r="AM417" s="219"/>
      <c r="AN417" s="219"/>
      <c r="AO417" s="219"/>
      <c r="AP417" s="219"/>
      <c r="AQ417" s="219"/>
      <c r="AR417" s="219"/>
      <c r="AS417" s="219"/>
      <c r="AT417" s="219"/>
      <c r="AU417" s="219"/>
      <c r="AV417" s="219"/>
      <c r="AW417" s="219"/>
      <c r="AX417" s="219"/>
      <c r="AY417" s="219"/>
      <c r="AZ417" s="219"/>
      <c r="BA417" s="219"/>
      <c r="BB417" s="219"/>
      <c r="BC417" s="219"/>
      <c r="BD417" s="219"/>
      <c r="BE417" s="219"/>
      <c r="BF417" s="219"/>
      <c r="BG417" s="219"/>
      <c r="BH417" s="219"/>
      <c r="BI417" s="219"/>
      <c r="BJ417" s="219"/>
      <c r="BK417" s="219"/>
      <c r="BL417" s="219"/>
      <c r="BM417" s="219"/>
      <c r="BN417" s="219"/>
      <c r="BO417" s="219"/>
      <c r="BP417" s="219"/>
      <c r="BQ417" s="219"/>
      <c r="BR417" s="219"/>
      <c r="BS417" s="219"/>
      <c r="BT417" s="219"/>
      <c r="BU417" s="219"/>
      <c r="BV417" s="219"/>
      <c r="BW417" s="219"/>
      <c r="BX417" s="219"/>
      <c r="BY417" s="219"/>
      <c r="BZ417" s="219"/>
      <c r="CA417" s="219"/>
      <c r="CB417" s="219"/>
      <c r="CC417" s="219"/>
      <c r="CD417" s="219"/>
      <c r="CE417" s="219"/>
      <c r="CF417" s="219"/>
      <c r="CG417" s="219"/>
      <c r="CH417" s="219"/>
      <c r="CI417" s="219"/>
      <c r="CJ417" s="219"/>
      <c r="CK417" s="219"/>
      <c r="CL417" s="219"/>
      <c r="CM417" s="219"/>
      <c r="CN417" s="219"/>
      <c r="CO417" s="219"/>
      <c r="CP417" s="219"/>
      <c r="CQ417" s="219"/>
      <c r="CR417" s="219"/>
      <c r="CS417" s="219"/>
      <c r="CT417" s="219"/>
      <c r="CU417" s="219"/>
      <c r="CV417" s="219"/>
      <c r="CW417" s="219"/>
      <c r="CX417" s="219"/>
      <c r="CY417" s="219"/>
      <c r="CZ417" s="219"/>
      <c r="DA417" s="219"/>
      <c r="DB417" s="219"/>
      <c r="DC417" s="219"/>
      <c r="DD417" s="219"/>
      <c r="DE417" s="219"/>
      <c r="DF417" s="219"/>
      <c r="DG417" s="219"/>
      <c r="DH417" s="219"/>
      <c r="DI417" s="219"/>
      <c r="DJ417" s="219"/>
      <c r="DK417" s="219"/>
      <c r="DL417" s="219"/>
      <c r="DM417" s="219"/>
      <c r="DN417" s="219"/>
      <c r="DO417" s="219"/>
      <c r="DP417" s="219"/>
      <c r="DQ417" s="219"/>
      <c r="DR417" s="219"/>
      <c r="DS417" s="219"/>
      <c r="DT417" s="219"/>
      <c r="DU417" s="219"/>
      <c r="DV417" s="219"/>
      <c r="DW417" s="219"/>
      <c r="DX417" s="219"/>
      <c r="DY417" s="219"/>
      <c r="DZ417" s="219"/>
      <c r="EA417" s="219"/>
      <c r="EB417" s="219"/>
      <c r="EC417" s="219"/>
      <c r="ED417" s="219"/>
      <c r="EE417" s="219"/>
      <c r="EF417" s="219"/>
      <c r="EG417" s="219"/>
      <c r="EH417" s="219"/>
      <c r="EI417" s="219"/>
      <c r="EJ417" s="219"/>
      <c r="EK417" s="219"/>
      <c r="EL417" s="219"/>
      <c r="EM417" s="219"/>
      <c r="EN417" s="219"/>
      <c r="EO417" s="219"/>
      <c r="EP417" s="219"/>
      <c r="EQ417" s="219"/>
      <c r="ER417" s="219"/>
      <c r="ES417" s="219"/>
      <c r="ET417" s="219"/>
      <c r="EU417" s="219"/>
      <c r="EV417" s="219"/>
      <c r="EW417" s="219"/>
      <c r="EX417" s="219"/>
      <c r="EY417" s="219"/>
      <c r="EZ417" s="219"/>
      <c r="FA417" s="219"/>
      <c r="FB417" s="219"/>
      <c r="FC417" s="219"/>
      <c r="FD417" s="219"/>
      <c r="FE417" s="219"/>
      <c r="FF417" s="219"/>
      <c r="FG417" s="219"/>
      <c r="FH417" s="219"/>
      <c r="FI417" s="219"/>
      <c r="FJ417" s="219"/>
      <c r="FK417" s="219"/>
      <c r="FL417" s="219"/>
      <c r="FM417" s="219"/>
      <c r="FN417" s="219"/>
      <c r="FO417" s="219"/>
      <c r="FP417" s="219"/>
      <c r="FQ417" s="219"/>
      <c r="FR417" s="219"/>
      <c r="FS417" s="219"/>
      <c r="FT417" s="219"/>
      <c r="FU417" s="219"/>
      <c r="FV417" s="219"/>
      <c r="FW417" s="219"/>
      <c r="FX417" s="219"/>
      <c r="FY417" s="219"/>
      <c r="FZ417" s="219"/>
      <c r="GA417" s="219"/>
      <c r="GB417" s="219"/>
      <c r="GC417" s="219"/>
      <c r="GD417" s="219"/>
      <c r="GE417" s="219"/>
      <c r="GF417" s="219"/>
      <c r="GG417" s="219"/>
      <c r="GH417" s="219"/>
      <c r="GI417" s="219"/>
      <c r="GJ417" s="219"/>
      <c r="GK417" s="219"/>
      <c r="GL417" s="219"/>
      <c r="GM417" s="219"/>
      <c r="GN417" s="219"/>
      <c r="GO417" s="219"/>
      <c r="GP417" s="219"/>
      <c r="GQ417" s="219"/>
      <c r="GR417" s="219"/>
      <c r="GS417" s="219"/>
      <c r="GT417" s="219"/>
      <c r="GU417" s="219"/>
      <c r="GV417" s="219"/>
      <c r="GW417" s="219"/>
      <c r="GX417" s="219"/>
      <c r="GY417" s="219"/>
      <c r="GZ417" s="219"/>
      <c r="HA417" s="219"/>
      <c r="HB417" s="219"/>
      <c r="HC417" s="219"/>
      <c r="HD417" s="219"/>
      <c r="HE417" s="219"/>
      <c r="HF417" s="219"/>
      <c r="HG417" s="219"/>
      <c r="HH417" s="219"/>
      <c r="HI417" s="219"/>
      <c r="HJ417" s="219"/>
      <c r="HK417" s="219"/>
      <c r="HL417" s="219"/>
      <c r="HM417" s="219"/>
      <c r="HN417" s="219"/>
      <c r="HO417" s="219"/>
      <c r="HP417" s="219"/>
      <c r="HQ417" s="219"/>
      <c r="HR417" s="219"/>
      <c r="HS417" s="219"/>
      <c r="HT417" s="219"/>
      <c r="HU417" s="219"/>
      <c r="HV417" s="219"/>
      <c r="HW417" s="219"/>
      <c r="HX417" s="219"/>
      <c r="HY417" s="219"/>
      <c r="HZ417" s="219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</row>
    <row r="1048456" spans="1:265" s="82" customFormat="1">
      <c r="A1048456" s="77"/>
      <c r="B1048456" s="77"/>
      <c r="C1048456" s="77"/>
      <c r="D1048456" s="77"/>
      <c r="E1048456" s="77"/>
      <c r="F1048456" s="77"/>
      <c r="G1048456" s="78"/>
      <c r="H1048456" s="79"/>
      <c r="I1048456" s="66"/>
      <c r="J1048456" s="81" t="e">
        <f>+K1048456+N1048456+#REF!+AB1048456+AE1048456</f>
        <v>#REF!</v>
      </c>
      <c r="M1048456" s="66"/>
      <c r="P1048456" s="104"/>
      <c r="Q1048456" s="104"/>
      <c r="R1048456" s="104"/>
      <c r="V1048456" s="66"/>
      <c r="Y1048456" s="183"/>
      <c r="AA1048456" s="181"/>
      <c r="AG1048456" s="83"/>
      <c r="AH1048456" s="83"/>
      <c r="AI1048456" s="219"/>
      <c r="AJ1048456" s="219"/>
      <c r="AK1048456" s="219"/>
      <c r="AL1048456" s="66"/>
      <c r="AM1048456" s="219"/>
      <c r="AN1048456" s="219"/>
      <c r="AO1048456" s="219"/>
      <c r="AP1048456" s="219"/>
      <c r="AQ1048456" s="219"/>
      <c r="AR1048456" s="219"/>
      <c r="AS1048456" s="219"/>
      <c r="AT1048456" s="219"/>
      <c r="AU1048456" s="219"/>
      <c r="AV1048456" s="219"/>
      <c r="AW1048456" s="219"/>
      <c r="AX1048456" s="219"/>
      <c r="AY1048456" s="219"/>
      <c r="AZ1048456" s="219"/>
      <c r="BA1048456" s="219"/>
      <c r="BB1048456" s="219"/>
      <c r="BC1048456" s="219"/>
      <c r="BD1048456" s="219"/>
      <c r="BE1048456" s="219"/>
      <c r="BF1048456" s="219"/>
      <c r="BG1048456" s="219"/>
      <c r="BH1048456" s="219"/>
      <c r="BI1048456" s="219"/>
      <c r="BJ1048456" s="219"/>
      <c r="BK1048456" s="219"/>
      <c r="BL1048456" s="219"/>
      <c r="BM1048456" s="219"/>
      <c r="BN1048456" s="219"/>
      <c r="BO1048456" s="219"/>
      <c r="BP1048456" s="219"/>
      <c r="BQ1048456" s="219"/>
      <c r="BR1048456" s="219"/>
      <c r="BS1048456" s="219"/>
      <c r="BT1048456" s="219"/>
      <c r="BU1048456" s="219"/>
      <c r="BV1048456" s="219"/>
      <c r="BW1048456" s="219"/>
      <c r="BX1048456" s="219"/>
      <c r="BY1048456" s="219"/>
      <c r="BZ1048456" s="219"/>
      <c r="CA1048456" s="219"/>
      <c r="CB1048456" s="219"/>
      <c r="CC1048456" s="219"/>
      <c r="CD1048456" s="219"/>
      <c r="CE1048456" s="219"/>
      <c r="CF1048456" s="219"/>
      <c r="CG1048456" s="219"/>
      <c r="CH1048456" s="219"/>
      <c r="CI1048456" s="219"/>
      <c r="CJ1048456" s="219"/>
      <c r="CK1048456" s="219"/>
      <c r="CL1048456" s="219"/>
      <c r="CM1048456" s="219"/>
      <c r="CN1048456" s="219"/>
      <c r="CO1048456" s="219"/>
      <c r="CP1048456" s="219"/>
      <c r="CQ1048456" s="219"/>
      <c r="CR1048456" s="219"/>
      <c r="CS1048456" s="219"/>
      <c r="CT1048456" s="219"/>
      <c r="CU1048456" s="219"/>
      <c r="CV1048456" s="219"/>
      <c r="CW1048456" s="219"/>
      <c r="CX1048456" s="219"/>
      <c r="CY1048456" s="219"/>
      <c r="CZ1048456" s="219"/>
      <c r="DA1048456" s="219"/>
      <c r="DB1048456" s="219"/>
      <c r="DC1048456" s="219"/>
      <c r="DD1048456" s="219"/>
      <c r="DE1048456" s="219"/>
      <c r="DF1048456" s="219"/>
      <c r="DG1048456" s="219"/>
      <c r="DH1048456" s="219"/>
      <c r="DI1048456" s="219"/>
      <c r="DJ1048456" s="219"/>
      <c r="DK1048456" s="219"/>
      <c r="DL1048456" s="219"/>
      <c r="DM1048456" s="219"/>
      <c r="DN1048456" s="219"/>
      <c r="DO1048456" s="219"/>
      <c r="DP1048456" s="219"/>
      <c r="DQ1048456" s="219"/>
      <c r="DR1048456" s="219"/>
      <c r="DS1048456" s="219"/>
      <c r="DT1048456" s="219"/>
      <c r="DU1048456" s="219"/>
      <c r="DV1048456" s="219"/>
      <c r="DW1048456" s="219"/>
      <c r="DX1048456" s="219"/>
      <c r="DY1048456" s="219"/>
      <c r="DZ1048456" s="219"/>
      <c r="EA1048456" s="219"/>
      <c r="EB1048456" s="219"/>
      <c r="EC1048456" s="219"/>
      <c r="ED1048456" s="219"/>
      <c r="EE1048456" s="219"/>
      <c r="EF1048456" s="219"/>
      <c r="EG1048456" s="219"/>
      <c r="EH1048456" s="219"/>
      <c r="EI1048456" s="219"/>
      <c r="EJ1048456" s="219"/>
      <c r="EK1048456" s="219"/>
      <c r="EL1048456" s="219"/>
      <c r="EM1048456" s="219"/>
      <c r="EN1048456" s="219"/>
      <c r="EO1048456" s="219"/>
      <c r="EP1048456" s="219"/>
      <c r="EQ1048456" s="219"/>
      <c r="ER1048456" s="219"/>
      <c r="ES1048456" s="219"/>
      <c r="ET1048456" s="219"/>
      <c r="EU1048456" s="219"/>
      <c r="EV1048456" s="219"/>
      <c r="EW1048456" s="219"/>
      <c r="EX1048456" s="219"/>
      <c r="EY1048456" s="219"/>
      <c r="EZ1048456" s="219"/>
      <c r="FA1048456" s="219"/>
      <c r="FB1048456" s="219"/>
      <c r="FC1048456" s="219"/>
      <c r="FD1048456" s="219"/>
      <c r="FE1048456" s="219"/>
      <c r="FF1048456" s="219"/>
      <c r="FG1048456" s="219"/>
      <c r="FH1048456" s="219"/>
      <c r="FI1048456" s="219"/>
      <c r="FJ1048456" s="219"/>
      <c r="FK1048456" s="219"/>
      <c r="FL1048456" s="219"/>
      <c r="FM1048456" s="219"/>
      <c r="FN1048456" s="219"/>
      <c r="FO1048456" s="219"/>
      <c r="FP1048456" s="219"/>
      <c r="FQ1048456" s="219"/>
      <c r="FR1048456" s="219"/>
      <c r="FS1048456" s="219"/>
      <c r="FT1048456" s="219"/>
      <c r="FU1048456" s="219"/>
      <c r="FV1048456" s="219"/>
      <c r="FW1048456" s="219"/>
      <c r="FX1048456" s="219"/>
      <c r="FY1048456" s="219"/>
      <c r="FZ1048456" s="219"/>
      <c r="GA1048456" s="219"/>
      <c r="GB1048456" s="219"/>
      <c r="GC1048456" s="219"/>
      <c r="GD1048456" s="219"/>
      <c r="GE1048456" s="219"/>
      <c r="GF1048456" s="219"/>
      <c r="GG1048456" s="219"/>
      <c r="GH1048456" s="219"/>
      <c r="GI1048456" s="219"/>
      <c r="GJ1048456" s="219"/>
      <c r="GK1048456" s="219"/>
      <c r="GL1048456" s="219"/>
      <c r="GM1048456" s="219"/>
      <c r="GN1048456" s="219"/>
      <c r="GO1048456" s="219"/>
      <c r="GP1048456" s="219"/>
      <c r="GQ1048456" s="219"/>
      <c r="GR1048456" s="219"/>
      <c r="GS1048456" s="219"/>
      <c r="GT1048456" s="219"/>
      <c r="GU1048456" s="219"/>
      <c r="GV1048456" s="219"/>
      <c r="GW1048456" s="219"/>
      <c r="GX1048456" s="219"/>
      <c r="GY1048456" s="219"/>
      <c r="GZ1048456" s="219"/>
      <c r="HA1048456" s="219"/>
      <c r="HB1048456" s="219"/>
      <c r="HC1048456" s="219"/>
      <c r="HD1048456" s="219"/>
      <c r="HE1048456" s="219"/>
      <c r="HF1048456" s="219"/>
      <c r="HG1048456" s="219"/>
      <c r="HH1048456" s="219"/>
      <c r="HI1048456" s="219"/>
      <c r="HJ1048456" s="219"/>
      <c r="HK1048456" s="219"/>
      <c r="HL1048456" s="219"/>
      <c r="HM1048456" s="219"/>
      <c r="HN1048456" s="219"/>
      <c r="HO1048456" s="219"/>
      <c r="HP1048456" s="219"/>
      <c r="HQ1048456" s="219"/>
      <c r="HR1048456" s="219"/>
      <c r="HS1048456" s="219"/>
      <c r="HT1048456" s="219"/>
      <c r="HU1048456" s="219"/>
      <c r="HV1048456" s="219"/>
      <c r="HW1048456" s="219"/>
      <c r="HX1048456" s="219"/>
      <c r="HY1048456" s="219"/>
      <c r="HZ1048456" s="219"/>
      <c r="IA1048456" s="4"/>
      <c r="IB1048456" s="4"/>
      <c r="IC1048456" s="4"/>
      <c r="ID1048456" s="4"/>
      <c r="IE1048456" s="4"/>
      <c r="IF1048456" s="4"/>
      <c r="IG1048456" s="4"/>
      <c r="IH1048456" s="4"/>
      <c r="II1048456" s="4"/>
      <c r="IJ1048456" s="4"/>
      <c r="IK1048456" s="4"/>
      <c r="IL1048456" s="4"/>
      <c r="IM1048456" s="4"/>
      <c r="IN1048456" s="4"/>
      <c r="IO1048456" s="4"/>
      <c r="IP1048456" s="4"/>
      <c r="IQ1048456" s="4"/>
      <c r="IR1048456" s="4"/>
      <c r="IS1048456" s="4"/>
      <c r="IT1048456" s="4"/>
      <c r="IU1048456" s="4"/>
      <c r="IV1048456" s="4"/>
      <c r="IW1048456" s="4"/>
      <c r="IX1048456" s="4"/>
      <c r="IY1048456" s="4"/>
      <c r="IZ1048456" s="4"/>
      <c r="JA1048456" s="4"/>
      <c r="JB1048456" s="4"/>
      <c r="JC1048456" s="4"/>
      <c r="JD1048456" s="4"/>
      <c r="JE1048456" s="4"/>
    </row>
    <row r="1048531" spans="1:265" s="219" customFormat="1">
      <c r="A1048531" s="77"/>
      <c r="B1048531" s="77"/>
      <c r="C1048531" s="77"/>
      <c r="D1048531" s="77"/>
      <c r="E1048531" s="77"/>
      <c r="F1048531" s="77"/>
      <c r="G1048531" s="78"/>
      <c r="H1048531" s="79"/>
      <c r="I1048531" s="66"/>
      <c r="J1048531" s="80"/>
      <c r="K1048531" s="82"/>
      <c r="L1048531" s="82"/>
      <c r="M1048531" s="66"/>
      <c r="N1048531" s="82"/>
      <c r="O1048531" s="82"/>
      <c r="P1048531" s="104"/>
      <c r="Q1048531" s="104"/>
      <c r="R1048531" s="104"/>
      <c r="S1048531" s="82"/>
      <c r="T1048531" s="82"/>
      <c r="U1048531" s="82"/>
      <c r="V1048531" s="66"/>
      <c r="W1048531" s="82"/>
      <c r="X1048531" s="82"/>
      <c r="Y1048531" s="183"/>
      <c r="Z1048531" s="82"/>
      <c r="AA1048531" s="181"/>
      <c r="AB1048531" s="82"/>
      <c r="AC1048531" s="82"/>
      <c r="AD1048531" s="82"/>
      <c r="AE1048531" s="82"/>
      <c r="AF1048531" s="82"/>
      <c r="AG1048531" s="83"/>
      <c r="AH1048531" s="83"/>
      <c r="AL1048531" s="66"/>
      <c r="AM1048531" s="84" t="e">
        <f>+#REF!</f>
        <v>#REF!</v>
      </c>
      <c r="IA1048531" s="4"/>
      <c r="IB1048531" s="4"/>
      <c r="IC1048531" s="4"/>
      <c r="ID1048531" s="4"/>
      <c r="IE1048531" s="4"/>
      <c r="IF1048531" s="4"/>
      <c r="IG1048531" s="4"/>
      <c r="IH1048531" s="4"/>
      <c r="II1048531" s="4"/>
      <c r="IJ1048531" s="4"/>
      <c r="IK1048531" s="4"/>
      <c r="IL1048531" s="4"/>
      <c r="IM1048531" s="4"/>
      <c r="IN1048531" s="4"/>
      <c r="IO1048531" s="4"/>
      <c r="IP1048531" s="4"/>
      <c r="IQ1048531" s="4"/>
      <c r="IR1048531" s="4"/>
      <c r="IS1048531" s="4"/>
      <c r="IT1048531" s="4"/>
      <c r="IU1048531" s="4"/>
      <c r="IV1048531" s="4"/>
      <c r="IW1048531" s="4"/>
      <c r="IX1048531" s="4"/>
      <c r="IY1048531" s="4"/>
      <c r="IZ1048531" s="4"/>
      <c r="JA1048531" s="4"/>
      <c r="JB1048531" s="4"/>
      <c r="JC1048531" s="4"/>
      <c r="JD1048531" s="4"/>
      <c r="JE1048531" s="4"/>
    </row>
  </sheetData>
  <autoFilter ref="A5:JE50" xr:uid="{00000000-0009-0000-0000-000000000000}">
    <filterColumn colId="4">
      <filters>
        <filter val="163 - Número de equipamientos culturales, recreativos y deportivos mejorados"/>
      </filters>
    </filterColumn>
    <filterColumn colId="12" showButton="0"/>
  </autoFilter>
  <mergeCells count="4">
    <mergeCell ref="A417:G417"/>
    <mergeCell ref="A1:B3"/>
    <mergeCell ref="C1:AF3"/>
    <mergeCell ref="A4:AH4"/>
  </mergeCells>
  <conditionalFormatting sqref="D8">
    <cfRule type="iconSet" priority="7">
      <iconSet iconSet="3Arrows">
        <cfvo type="percent" val="0"/>
        <cfvo type="percent" val="80"/>
        <cfvo type="percent" val="95"/>
      </iconSet>
    </cfRule>
  </conditionalFormatting>
  <conditionalFormatting sqref="AM1048531:AM1048576">
    <cfRule type="iconSet" priority="6">
      <iconSet iconSet="3Arrows" showValue="0">
        <cfvo type="percent" val="0"/>
        <cfvo type="percent" val="80"/>
        <cfvo type="percent" val="95"/>
      </iconSet>
    </cfRule>
  </conditionalFormatting>
  <conditionalFormatting sqref="AM6">
    <cfRule type="iconSet" priority="5">
      <iconSet iconSet="3Arrows" showValue="0">
        <cfvo type="percent" val="0"/>
        <cfvo type="percent" val="80"/>
        <cfvo type="percent" val="95"/>
      </iconSet>
    </cfRule>
  </conditionalFormatting>
  <conditionalFormatting sqref="AM7">
    <cfRule type="iconSet" priority="2">
      <iconSet iconSet="3Arrows" showValue="0">
        <cfvo type="percent" val="0"/>
        <cfvo type="percent" val="80"/>
        <cfvo type="percent" val="95"/>
      </iconSet>
    </cfRule>
    <cfRule type="iconSet" priority="3">
      <iconSet iconSet="3Arrows" showValue="0">
        <cfvo type="percent" val="0"/>
        <cfvo type="percent" val="80"/>
        <cfvo type="percent" val="95"/>
      </iconSet>
    </cfRule>
  </conditionalFormatting>
  <conditionalFormatting sqref="AM8:AM49">
    <cfRule type="iconSet" priority="167">
      <iconSet iconSet="3Arrows" showValue="0">
        <cfvo type="percent" val="0"/>
        <cfvo type="percent" val="80"/>
        <cfvo type="percent" val="95"/>
      </iconSet>
    </cfRule>
  </conditionalFormatting>
  <printOptions horizontalCentered="1"/>
  <pageMargins left="1.1811023622047245" right="0.70866141732283472" top="0.74803149606299213" bottom="0.74803149606299213" header="0.31496062992125984" footer="0.31496062992125984"/>
  <pageSetup paperSize="5" scale="40" fitToHeight="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8E6ED-752A-485B-A51C-EFC59F0EF10F}">
  <dimension ref="A1"/>
  <sheetViews>
    <sheetView workbookViewId="0">
      <selection activeCell="H23" sqref="H23"/>
    </sheetView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C293B-B6CD-4560-9062-0BDBE26601A8}">
  <dimension ref="A1:JF1048575"/>
  <sheetViews>
    <sheetView topLeftCell="E1" workbookViewId="0">
      <pane ySplit="5" topLeftCell="A6" activePane="bottomLeft" state="frozen"/>
      <selection pane="bottomLeft" activeCell="AI6" sqref="AI6:AI7"/>
    </sheetView>
  </sheetViews>
  <sheetFormatPr baseColWidth="10" defaultColWidth="12.140625" defaultRowHeight="15"/>
  <cols>
    <col min="1" max="1" width="23.42578125" style="77" customWidth="1"/>
    <col min="2" max="2" width="31.140625" style="77" customWidth="1"/>
    <col min="3" max="3" width="26" style="77" customWidth="1"/>
    <col min="4" max="4" width="39.42578125" style="77" customWidth="1"/>
    <col min="5" max="5" width="34" style="77" customWidth="1"/>
    <col min="6" max="6" width="12.42578125" style="77" customWidth="1"/>
    <col min="7" max="8" width="10.140625" style="78" customWidth="1"/>
    <col min="9" max="9" width="11.7109375" style="79" customWidth="1"/>
    <col min="10" max="10" width="11.42578125" style="66" customWidth="1"/>
    <col min="11" max="11" width="12.42578125" style="80" hidden="1" customWidth="1"/>
    <col min="12" max="12" width="14" style="82" hidden="1" customWidth="1"/>
    <col min="13" max="13" width="10.7109375" style="82" hidden="1" customWidth="1"/>
    <col min="14" max="14" width="10" style="66" hidden="1" customWidth="1"/>
    <col min="15" max="15" width="5.140625" style="66" hidden="1" customWidth="1"/>
    <col min="16" max="16" width="13.85546875" style="82" hidden="1" customWidth="1"/>
    <col min="17" max="17" width="14.28515625" style="82" hidden="1" customWidth="1"/>
    <col min="18" max="18" width="11" style="104" hidden="1" customWidth="1"/>
    <col min="19" max="19" width="15.42578125" style="104" hidden="1" customWidth="1"/>
    <col min="20" max="20" width="11" style="104" hidden="1" customWidth="1"/>
    <col min="21" max="22" width="15.42578125" style="82" hidden="1" customWidth="1"/>
    <col min="23" max="23" width="10.85546875" style="82" hidden="1" customWidth="1"/>
    <col min="24" max="24" width="10.42578125" style="82" hidden="1" customWidth="1"/>
    <col min="25" max="25" width="13.42578125" style="82" customWidth="1"/>
    <col min="26" max="26" width="12.140625" style="82" hidden="1" customWidth="1"/>
    <col min="27" max="27" width="12.140625" style="183" hidden="1" customWidth="1"/>
    <col min="28" max="28" width="12.140625" style="82"/>
    <col min="29" max="29" width="12.140625" style="183"/>
    <col min="30" max="30" width="13.42578125" style="82" hidden="1" customWidth="1"/>
    <col min="31" max="31" width="14.28515625" style="82" hidden="1" customWidth="1"/>
    <col min="32" max="32" width="13.42578125" style="82" hidden="1" customWidth="1"/>
    <col min="33" max="34" width="17.28515625" style="82" hidden="1" customWidth="1"/>
    <col min="35" max="35" width="17.28515625" style="204" customWidth="1"/>
    <col min="36" max="36" width="16" style="83" hidden="1" customWidth="1"/>
    <col min="37" max="37" width="17.42578125" style="83" customWidth="1"/>
    <col min="38" max="38" width="14.42578125" style="83" hidden="1" customWidth="1"/>
    <col min="39" max="39" width="14.42578125" style="83" customWidth="1"/>
    <col min="40" max="40" width="8.85546875" style="65" customWidth="1"/>
    <col min="41" max="235" width="12.140625" style="65"/>
    <col min="236" max="16384" width="12.140625" style="4"/>
  </cols>
  <sheetData>
    <row r="1" spans="1:266" s="65" customFormat="1" ht="17.25" customHeight="1">
      <c r="A1" s="284"/>
      <c r="B1" s="285"/>
      <c r="C1" s="290" t="s">
        <v>0</v>
      </c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2"/>
      <c r="AH1" s="199"/>
      <c r="AI1" s="203"/>
      <c r="AJ1" s="199"/>
      <c r="AK1" s="203"/>
      <c r="AL1" s="63" t="s">
        <v>1</v>
      </c>
      <c r="AM1" s="64" t="s">
        <v>2</v>
      </c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</row>
    <row r="2" spans="1:266" s="65" customFormat="1" ht="17.25">
      <c r="A2" s="286"/>
      <c r="B2" s="287"/>
      <c r="C2" s="241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43"/>
      <c r="AH2" s="199"/>
      <c r="AI2" s="203"/>
      <c r="AJ2" s="199"/>
      <c r="AK2" s="203"/>
      <c r="AL2" s="63" t="s">
        <v>3</v>
      </c>
      <c r="AM2" s="64" t="s">
        <v>4</v>
      </c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</row>
    <row r="3" spans="1:266" s="65" customFormat="1" ht="17.25">
      <c r="A3" s="288"/>
      <c r="B3" s="289"/>
      <c r="C3" s="244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6"/>
      <c r="AH3" s="199"/>
      <c r="AI3" s="203"/>
      <c r="AJ3" s="199"/>
      <c r="AK3" s="203"/>
      <c r="AL3" s="63" t="s">
        <v>5</v>
      </c>
      <c r="AM3" s="64">
        <v>42320</v>
      </c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</row>
    <row r="4" spans="1:266" s="65" customFormat="1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00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</row>
    <row r="5" spans="1:266" s="70" customFormat="1" ht="63.75">
      <c r="A5" s="60" t="s">
        <v>6</v>
      </c>
      <c r="B5" s="60" t="s">
        <v>7</v>
      </c>
      <c r="C5" s="60" t="s">
        <v>8</v>
      </c>
      <c r="D5" s="60" t="s">
        <v>192</v>
      </c>
      <c r="E5" s="60" t="s">
        <v>10</v>
      </c>
      <c r="F5" s="60" t="s">
        <v>194</v>
      </c>
      <c r="G5" s="60" t="s">
        <v>11</v>
      </c>
      <c r="H5" s="60" t="s">
        <v>12</v>
      </c>
      <c r="I5" s="61" t="s">
        <v>13</v>
      </c>
      <c r="J5" s="60" t="s">
        <v>14</v>
      </c>
      <c r="K5" s="61" t="s">
        <v>16</v>
      </c>
      <c r="L5" s="60" t="s">
        <v>17</v>
      </c>
      <c r="M5" s="60" t="s">
        <v>161</v>
      </c>
      <c r="N5" s="295" t="s">
        <v>19</v>
      </c>
      <c r="O5" s="295"/>
      <c r="P5" s="60" t="s">
        <v>20</v>
      </c>
      <c r="Q5" s="60" t="s">
        <v>173</v>
      </c>
      <c r="R5" s="62" t="s">
        <v>21</v>
      </c>
      <c r="S5" s="60" t="s">
        <v>174</v>
      </c>
      <c r="T5" s="62" t="s">
        <v>21</v>
      </c>
      <c r="U5" s="60" t="s">
        <v>164</v>
      </c>
      <c r="V5" s="62" t="s">
        <v>21</v>
      </c>
      <c r="W5" s="60" t="s">
        <v>167</v>
      </c>
      <c r="X5" s="62" t="s">
        <v>21</v>
      </c>
      <c r="Y5" s="60" t="s">
        <v>22</v>
      </c>
      <c r="Z5" s="60" t="s">
        <v>191</v>
      </c>
      <c r="AA5" s="62" t="s">
        <v>23</v>
      </c>
      <c r="AB5" s="60" t="s">
        <v>198</v>
      </c>
      <c r="AC5" s="62" t="s">
        <v>23</v>
      </c>
      <c r="AD5" s="60" t="s">
        <v>24</v>
      </c>
      <c r="AE5" s="60" t="s">
        <v>188</v>
      </c>
      <c r="AF5" s="60" t="s">
        <v>27</v>
      </c>
      <c r="AG5" s="60" t="s">
        <v>189</v>
      </c>
      <c r="AH5" s="60" t="s">
        <v>195</v>
      </c>
      <c r="AI5" s="85" t="s">
        <v>196</v>
      </c>
      <c r="AJ5" s="68" t="s">
        <v>193</v>
      </c>
      <c r="AK5" s="68" t="s">
        <v>197</v>
      </c>
      <c r="AL5" s="69" t="s">
        <v>155</v>
      </c>
      <c r="AM5" s="69" t="s">
        <v>155</v>
      </c>
    </row>
    <row r="6" spans="1:266" s="107" customFormat="1" ht="51">
      <c r="A6" s="87" t="s">
        <v>30</v>
      </c>
      <c r="B6" s="93" t="s">
        <v>31</v>
      </c>
      <c r="C6" s="93" t="s">
        <v>32</v>
      </c>
      <c r="D6" s="93" t="s">
        <v>33</v>
      </c>
      <c r="E6" s="93" t="s">
        <v>34</v>
      </c>
      <c r="F6" s="256">
        <v>618239</v>
      </c>
      <c r="G6" s="256">
        <f>+K6+K7</f>
        <v>154560</v>
      </c>
      <c r="H6" s="122" t="s">
        <v>35</v>
      </c>
      <c r="I6" s="123" t="s">
        <v>36</v>
      </c>
      <c r="J6" s="201">
        <v>0.59719999999999995</v>
      </c>
      <c r="K6" s="75">
        <f>+M6+P6+Y6+AD6+AF6</f>
        <v>92300</v>
      </c>
      <c r="L6" s="155">
        <v>19000</v>
      </c>
      <c r="M6" s="95">
        <v>20778</v>
      </c>
      <c r="N6" s="156">
        <f t="shared" ref="N6:N87" si="0">+M6/L6</f>
        <v>1.093578947368421</v>
      </c>
      <c r="O6" s="154">
        <v>1.093578947368421</v>
      </c>
      <c r="P6" s="155">
        <v>23000</v>
      </c>
      <c r="Q6" s="157">
        <v>1792</v>
      </c>
      <c r="R6" s="158">
        <f>+Q6/P6</f>
        <v>7.7913043478260863E-2</v>
      </c>
      <c r="S6" s="157">
        <v>3117</v>
      </c>
      <c r="T6" s="158">
        <f t="shared" ref="T6:T31" si="1">+S6/P6</f>
        <v>0.13552173913043478</v>
      </c>
      <c r="U6" s="157">
        <v>15495</v>
      </c>
      <c r="V6" s="158">
        <f>+U6/P6</f>
        <v>0.67369565217391303</v>
      </c>
      <c r="W6" s="95">
        <v>24001</v>
      </c>
      <c r="X6" s="158">
        <f>+W6/P6</f>
        <v>1.0435217391304348</v>
      </c>
      <c r="Y6" s="155">
        <f>+MAGNITUDES!R6</f>
        <v>23000</v>
      </c>
      <c r="Z6" s="190">
        <v>8317</v>
      </c>
      <c r="AA6" s="158">
        <f>+Z6/Y6</f>
        <v>0.36160869565217391</v>
      </c>
      <c r="AB6" s="190">
        <f>+MAGNITUDES!S6</f>
        <v>23116</v>
      </c>
      <c r="AC6" s="158">
        <f>+AB6/Y6</f>
        <v>1.0050434782608695</v>
      </c>
      <c r="AD6" s="155">
        <v>23000</v>
      </c>
      <c r="AE6" s="125"/>
      <c r="AF6" s="155">
        <v>2522</v>
      </c>
      <c r="AG6" s="125"/>
      <c r="AH6" s="97">
        <f>+AC6*J6</f>
        <v>0.60021196521739117</v>
      </c>
      <c r="AI6" s="279">
        <f>+AH6+AH7</f>
        <v>1.1206947792231734</v>
      </c>
      <c r="AJ6" s="158">
        <f>+MAGNITUDES!AC6</f>
        <v>1</v>
      </c>
      <c r="AK6" s="281">
        <f>+(AJ6*J6)+(AJ7*J7)</f>
        <v>0.98445191999999992</v>
      </c>
      <c r="AL6" s="159">
        <f>+MAGNITUDES!AD6</f>
        <v>1</v>
      </c>
      <c r="AM6" s="279">
        <f>+(AL6*J6)+(AL7*J7)</f>
        <v>0.98445191999999992</v>
      </c>
      <c r="AN6" s="138"/>
      <c r="AO6" s="90">
        <v>0.95</v>
      </c>
    </row>
    <row r="7" spans="1:266" s="107" customFormat="1" ht="51">
      <c r="A7" s="87" t="s">
        <v>30</v>
      </c>
      <c r="B7" s="93" t="s">
        <v>31</v>
      </c>
      <c r="C7" s="93" t="s">
        <v>32</v>
      </c>
      <c r="D7" s="93" t="s">
        <v>33</v>
      </c>
      <c r="E7" s="93" t="s">
        <v>34</v>
      </c>
      <c r="F7" s="264"/>
      <c r="G7" s="264"/>
      <c r="H7" s="126" t="s">
        <v>39</v>
      </c>
      <c r="I7" s="123" t="s">
        <v>36</v>
      </c>
      <c r="J7" s="201">
        <v>0.40279999999999999</v>
      </c>
      <c r="K7" s="75">
        <f>+M7+W7+Y7+AD7+AF7</f>
        <v>62260</v>
      </c>
      <c r="L7" s="155">
        <v>12452</v>
      </c>
      <c r="M7" s="95">
        <v>13253</v>
      </c>
      <c r="N7" s="156">
        <f t="shared" si="0"/>
        <v>1.0643270157404432</v>
      </c>
      <c r="O7" s="154">
        <v>1.0643270157404432</v>
      </c>
      <c r="P7" s="155">
        <v>12452</v>
      </c>
      <c r="Q7" s="157">
        <v>1000</v>
      </c>
      <c r="R7" s="158">
        <f t="shared" ref="R7:R72" si="2">+Q7/P7</f>
        <v>8.0308384195309987E-2</v>
      </c>
      <c r="S7" s="157">
        <v>2481</v>
      </c>
      <c r="T7" s="158">
        <f t="shared" si="1"/>
        <v>0.19924510118856409</v>
      </c>
      <c r="U7" s="157">
        <v>9000</v>
      </c>
      <c r="V7" s="158">
        <f t="shared" ref="V7" si="3">+U7/P7</f>
        <v>0.72277545775778995</v>
      </c>
      <c r="W7" s="95">
        <v>14716</v>
      </c>
      <c r="X7" s="158">
        <f t="shared" ref="X7:X73" si="4">+W7/P7</f>
        <v>1.1818181818181819</v>
      </c>
      <c r="Y7" s="155">
        <f>+MAGNITUDES!R7</f>
        <v>12452</v>
      </c>
      <c r="Z7" s="190">
        <v>8318</v>
      </c>
      <c r="AA7" s="158">
        <f t="shared" ref="AA7:AA70" si="5">+Z7/Y7</f>
        <v>0.66800513973658848</v>
      </c>
      <c r="AB7" s="190">
        <f>+MAGNITUDES!S7</f>
        <v>16090</v>
      </c>
      <c r="AC7" s="158">
        <f t="shared" ref="AC7:AC71" si="6">+AB7/Y7</f>
        <v>1.2921619017025376</v>
      </c>
      <c r="AD7" s="155">
        <v>12452</v>
      </c>
      <c r="AE7" s="125"/>
      <c r="AF7" s="155">
        <v>9387</v>
      </c>
      <c r="AG7" s="125"/>
      <c r="AH7" s="97">
        <f>+AC7*J7</f>
        <v>0.52048281400578211</v>
      </c>
      <c r="AI7" s="279"/>
      <c r="AJ7" s="158">
        <f>+MAGNITUDES!AC7</f>
        <v>0.96140000000000003</v>
      </c>
      <c r="AK7" s="283">
        <f>+AJ7*J7</f>
        <v>0.38725192000000003</v>
      </c>
      <c r="AL7" s="159">
        <f>+MAGNITUDES!AD7</f>
        <v>0.96140000000000003</v>
      </c>
      <c r="AM7" s="279">
        <f>+AL7*L7</f>
        <v>11971.352800000001</v>
      </c>
      <c r="AN7" s="138"/>
      <c r="AO7" s="90">
        <v>0.8</v>
      </c>
      <c r="AQ7" s="186"/>
      <c r="AT7" s="187"/>
    </row>
    <row r="8" spans="1:266" s="107" customFormat="1" ht="38.25">
      <c r="A8" s="87" t="s">
        <v>30</v>
      </c>
      <c r="B8" s="93" t="s">
        <v>31</v>
      </c>
      <c r="C8" s="93" t="s">
        <v>32</v>
      </c>
      <c r="D8" s="93" t="s">
        <v>40</v>
      </c>
      <c r="E8" s="93" t="s">
        <v>41</v>
      </c>
      <c r="F8" s="162">
        <v>150000</v>
      </c>
      <c r="G8" s="162">
        <v>251740</v>
      </c>
      <c r="H8" s="122" t="s">
        <v>35</v>
      </c>
      <c r="I8" s="123" t="s">
        <v>42</v>
      </c>
      <c r="J8" s="201">
        <v>1</v>
      </c>
      <c r="K8" s="75">
        <f>+AF8</f>
        <v>251740</v>
      </c>
      <c r="L8" s="155">
        <v>3000</v>
      </c>
      <c r="M8" s="95">
        <v>812</v>
      </c>
      <c r="N8" s="156">
        <f t="shared" si="0"/>
        <v>0.27066666666666667</v>
      </c>
      <c r="O8" s="154">
        <v>0.27066666666666667</v>
      </c>
      <c r="P8" s="155">
        <v>182668</v>
      </c>
      <c r="Q8" s="157">
        <v>10591</v>
      </c>
      <c r="R8" s="158">
        <f>+Q8/P8</f>
        <v>5.7979503799242341E-2</v>
      </c>
      <c r="S8" s="157">
        <v>43477</v>
      </c>
      <c r="T8" s="158">
        <f t="shared" si="1"/>
        <v>0.23801103641579258</v>
      </c>
      <c r="U8" s="157">
        <v>110840</v>
      </c>
      <c r="V8" s="158">
        <v>0.70220000000000005</v>
      </c>
      <c r="W8" s="95">
        <v>182668</v>
      </c>
      <c r="X8" s="158">
        <f t="shared" si="4"/>
        <v>1</v>
      </c>
      <c r="Y8" s="155">
        <f>+MAGNITUDES!R8</f>
        <v>246780</v>
      </c>
      <c r="Z8" s="190">
        <v>8319</v>
      </c>
      <c r="AA8" s="158">
        <f t="shared" si="5"/>
        <v>3.3710187211281301E-2</v>
      </c>
      <c r="AB8" s="190">
        <f>+MAGNITUDES!S8</f>
        <v>253382</v>
      </c>
      <c r="AC8" s="158">
        <f t="shared" si="6"/>
        <v>1.0267525731420699</v>
      </c>
      <c r="AD8" s="155">
        <v>249248</v>
      </c>
      <c r="AE8" s="125"/>
      <c r="AF8" s="155">
        <v>251740</v>
      </c>
      <c r="AG8" s="125"/>
      <c r="AH8" s="97">
        <f t="shared" ref="AH8:AH71" si="7">+AC8*J8</f>
        <v>1.0267525731420699</v>
      </c>
      <c r="AI8" s="202">
        <v>0</v>
      </c>
      <c r="AJ8" s="158">
        <f>+MAGNITUDES!AC8</f>
        <v>1.0161</v>
      </c>
      <c r="AK8" s="202">
        <f>+AJ8</f>
        <v>1.0161</v>
      </c>
      <c r="AL8" s="159">
        <f>+MAGNITUDES!AD8</f>
        <v>1.0161</v>
      </c>
      <c r="AM8" s="202">
        <f>+AL8</f>
        <v>1.0161</v>
      </c>
      <c r="AN8" s="138"/>
      <c r="AO8" s="92" t="s">
        <v>49</v>
      </c>
      <c r="AQ8" s="83"/>
      <c r="AR8" s="83"/>
      <c r="AT8" s="187"/>
    </row>
    <row r="9" spans="1:266" s="107" customFormat="1" ht="38.25">
      <c r="A9" s="87" t="s">
        <v>30</v>
      </c>
      <c r="B9" s="93" t="s">
        <v>31</v>
      </c>
      <c r="C9" s="93" t="s">
        <v>32</v>
      </c>
      <c r="D9" s="93" t="s">
        <v>43</v>
      </c>
      <c r="E9" s="93" t="s">
        <v>44</v>
      </c>
      <c r="F9" s="162">
        <v>51</v>
      </c>
      <c r="G9" s="162">
        <f t="shared" ref="G9:G14" si="8">+K9</f>
        <v>95</v>
      </c>
      <c r="H9" s="122" t="s">
        <v>35</v>
      </c>
      <c r="I9" s="123" t="s">
        <v>42</v>
      </c>
      <c r="J9" s="201">
        <v>1</v>
      </c>
      <c r="K9" s="75">
        <f>+AF9</f>
        <v>95</v>
      </c>
      <c r="L9" s="155">
        <v>61</v>
      </c>
      <c r="M9" s="95">
        <v>61</v>
      </c>
      <c r="N9" s="156">
        <f t="shared" si="0"/>
        <v>1</v>
      </c>
      <c r="O9" s="154">
        <v>1</v>
      </c>
      <c r="P9" s="155">
        <v>71</v>
      </c>
      <c r="Q9" s="157">
        <v>61</v>
      </c>
      <c r="R9" s="158">
        <v>0</v>
      </c>
      <c r="S9" s="157">
        <v>61</v>
      </c>
      <c r="T9" s="158">
        <f t="shared" si="1"/>
        <v>0.85915492957746475</v>
      </c>
      <c r="U9" s="157">
        <v>71</v>
      </c>
      <c r="V9" s="158">
        <f t="shared" ref="V9:V16" si="9">+U9/P9</f>
        <v>1</v>
      </c>
      <c r="W9" s="95">
        <v>71</v>
      </c>
      <c r="X9" s="158">
        <f t="shared" si="4"/>
        <v>1</v>
      </c>
      <c r="Y9" s="155">
        <f>+MAGNITUDES!R9</f>
        <v>81</v>
      </c>
      <c r="Z9" s="190">
        <v>8320</v>
      </c>
      <c r="AA9" s="158">
        <f t="shared" si="5"/>
        <v>102.71604938271605</v>
      </c>
      <c r="AB9" s="190">
        <f>+MAGNITUDES!S9</f>
        <v>81</v>
      </c>
      <c r="AC9" s="158">
        <f t="shared" si="6"/>
        <v>1</v>
      </c>
      <c r="AD9" s="155">
        <v>91</v>
      </c>
      <c r="AE9" s="125"/>
      <c r="AF9" s="155">
        <v>95</v>
      </c>
      <c r="AG9" s="125"/>
      <c r="AH9" s="97">
        <f t="shared" si="7"/>
        <v>1</v>
      </c>
      <c r="AI9" s="202">
        <v>0</v>
      </c>
      <c r="AJ9" s="158">
        <f>+MAGNITUDES!AC9</f>
        <v>0.90910000000000002</v>
      </c>
      <c r="AK9" s="202">
        <f t="shared" ref="AK9:AK14" si="10">+AJ9</f>
        <v>0.90910000000000002</v>
      </c>
      <c r="AL9" s="159">
        <f>+MAGNITUDES!AD9</f>
        <v>0.90910000000000002</v>
      </c>
      <c r="AM9" s="202">
        <f t="shared" ref="AM9:AM14" si="11">+AL9</f>
        <v>0.90910000000000002</v>
      </c>
      <c r="AN9" s="138"/>
      <c r="AO9" s="160"/>
      <c r="AP9" s="160"/>
      <c r="AQ9" s="195"/>
      <c r="AR9" s="195"/>
      <c r="AS9" s="196"/>
      <c r="AT9" s="187"/>
    </row>
    <row r="10" spans="1:266" s="107" customFormat="1" ht="38.25">
      <c r="A10" s="87" t="s">
        <v>30</v>
      </c>
      <c r="B10" s="93" t="s">
        <v>31</v>
      </c>
      <c r="C10" s="93" t="s">
        <v>32</v>
      </c>
      <c r="D10" s="93" t="s">
        <v>45</v>
      </c>
      <c r="E10" s="93" t="s">
        <v>46</v>
      </c>
      <c r="F10" s="162">
        <v>6</v>
      </c>
      <c r="G10" s="162">
        <f t="shared" si="8"/>
        <v>12</v>
      </c>
      <c r="H10" s="122" t="s">
        <v>35</v>
      </c>
      <c r="I10" s="123" t="s">
        <v>42</v>
      </c>
      <c r="J10" s="201">
        <v>1</v>
      </c>
      <c r="K10" s="75">
        <f>+AF10</f>
        <v>12</v>
      </c>
      <c r="L10" s="155">
        <v>6</v>
      </c>
      <c r="M10" s="95">
        <v>6</v>
      </c>
      <c r="N10" s="156">
        <f t="shared" si="0"/>
        <v>1</v>
      </c>
      <c r="O10" s="154">
        <v>1</v>
      </c>
      <c r="P10" s="155">
        <v>8</v>
      </c>
      <c r="Q10" s="157">
        <v>6</v>
      </c>
      <c r="R10" s="158">
        <v>0</v>
      </c>
      <c r="S10" s="157">
        <v>6</v>
      </c>
      <c r="T10" s="158">
        <f t="shared" si="1"/>
        <v>0.75</v>
      </c>
      <c r="U10" s="157">
        <v>8</v>
      </c>
      <c r="V10" s="158">
        <f t="shared" si="9"/>
        <v>1</v>
      </c>
      <c r="W10" s="95">
        <v>8</v>
      </c>
      <c r="X10" s="158">
        <f t="shared" si="4"/>
        <v>1</v>
      </c>
      <c r="Y10" s="155">
        <f>+MAGNITUDES!R10</f>
        <v>10</v>
      </c>
      <c r="Z10" s="190">
        <v>8321</v>
      </c>
      <c r="AA10" s="158">
        <f t="shared" si="5"/>
        <v>832.1</v>
      </c>
      <c r="AB10" s="190">
        <f>+MAGNITUDES!S10</f>
        <v>10</v>
      </c>
      <c r="AC10" s="158">
        <f t="shared" si="6"/>
        <v>1</v>
      </c>
      <c r="AD10" s="155">
        <v>12</v>
      </c>
      <c r="AE10" s="125"/>
      <c r="AF10" s="155">
        <v>12</v>
      </c>
      <c r="AG10" s="125"/>
      <c r="AH10" s="97">
        <f t="shared" si="7"/>
        <v>1</v>
      </c>
      <c r="AI10" s="202">
        <v>0</v>
      </c>
      <c r="AJ10" s="158">
        <f>+MAGNITUDES!AC10</f>
        <v>1</v>
      </c>
      <c r="AK10" s="202">
        <f t="shared" si="10"/>
        <v>1</v>
      </c>
      <c r="AL10" s="159">
        <f>+MAGNITUDES!AD10</f>
        <v>1</v>
      </c>
      <c r="AM10" s="202">
        <f t="shared" si="11"/>
        <v>1</v>
      </c>
      <c r="AN10" s="138"/>
      <c r="AQ10" s="83"/>
      <c r="AT10" s="187"/>
    </row>
    <row r="11" spans="1:266" s="107" customFormat="1" ht="38.25">
      <c r="A11" s="87" t="s">
        <v>30</v>
      </c>
      <c r="B11" s="93" t="s">
        <v>31</v>
      </c>
      <c r="C11" s="93" t="s">
        <v>32</v>
      </c>
      <c r="D11" s="93" t="s">
        <v>47</v>
      </c>
      <c r="E11" s="93" t="s">
        <v>160</v>
      </c>
      <c r="F11" s="162">
        <v>0</v>
      </c>
      <c r="G11" s="162">
        <f t="shared" si="8"/>
        <v>12</v>
      </c>
      <c r="H11" s="122" t="s">
        <v>35</v>
      </c>
      <c r="I11" s="123" t="s">
        <v>42</v>
      </c>
      <c r="J11" s="201">
        <v>1</v>
      </c>
      <c r="K11" s="75">
        <f>+AF11</f>
        <v>12</v>
      </c>
      <c r="L11" s="155">
        <v>0</v>
      </c>
      <c r="M11" s="95">
        <v>0</v>
      </c>
      <c r="N11" s="135" t="s">
        <v>49</v>
      </c>
      <c r="O11" s="154" t="s">
        <v>49</v>
      </c>
      <c r="P11" s="155">
        <v>4</v>
      </c>
      <c r="Q11" s="157">
        <v>4</v>
      </c>
      <c r="R11" s="158">
        <f t="shared" si="2"/>
        <v>1</v>
      </c>
      <c r="S11" s="157">
        <v>4</v>
      </c>
      <c r="T11" s="158">
        <f t="shared" si="1"/>
        <v>1</v>
      </c>
      <c r="U11" s="157">
        <v>4</v>
      </c>
      <c r="V11" s="158">
        <f t="shared" si="9"/>
        <v>1</v>
      </c>
      <c r="W11" s="95">
        <v>7</v>
      </c>
      <c r="X11" s="158">
        <f t="shared" si="4"/>
        <v>1.75</v>
      </c>
      <c r="Y11" s="155">
        <f>+MAGNITUDES!R11</f>
        <v>12</v>
      </c>
      <c r="Z11" s="190">
        <v>8322</v>
      </c>
      <c r="AA11" s="158">
        <f t="shared" si="5"/>
        <v>693.5</v>
      </c>
      <c r="AB11" s="190">
        <f>+MAGNITUDES!S11</f>
        <v>12</v>
      </c>
      <c r="AC11" s="158">
        <f t="shared" si="6"/>
        <v>1</v>
      </c>
      <c r="AD11" s="155">
        <v>12</v>
      </c>
      <c r="AE11" s="125"/>
      <c r="AF11" s="155">
        <v>12</v>
      </c>
      <c r="AG11" s="125"/>
      <c r="AH11" s="97">
        <f t="shared" si="7"/>
        <v>1</v>
      </c>
      <c r="AI11" s="202">
        <f>+AH11</f>
        <v>1</v>
      </c>
      <c r="AJ11" s="158">
        <f>+MAGNITUDES!AC11</f>
        <v>1</v>
      </c>
      <c r="AK11" s="202">
        <f t="shared" si="10"/>
        <v>1</v>
      </c>
      <c r="AL11" s="159">
        <f>+MAGNITUDES!AD11</f>
        <v>1</v>
      </c>
      <c r="AM11" s="202">
        <f t="shared" si="11"/>
        <v>1</v>
      </c>
      <c r="AN11" s="138"/>
    </row>
    <row r="12" spans="1:266" s="107" customFormat="1" ht="51">
      <c r="A12" s="87" t="s">
        <v>30</v>
      </c>
      <c r="B12" s="93" t="s">
        <v>31</v>
      </c>
      <c r="C12" s="93" t="s">
        <v>32</v>
      </c>
      <c r="D12" s="93" t="s">
        <v>50</v>
      </c>
      <c r="E12" s="93" t="s">
        <v>51</v>
      </c>
      <c r="F12" s="162">
        <v>0</v>
      </c>
      <c r="G12" s="162">
        <f t="shared" si="8"/>
        <v>50</v>
      </c>
      <c r="H12" s="122" t="s">
        <v>35</v>
      </c>
      <c r="I12" s="123" t="s">
        <v>42</v>
      </c>
      <c r="J12" s="201">
        <v>1</v>
      </c>
      <c r="K12" s="75">
        <f>+AF12</f>
        <v>50</v>
      </c>
      <c r="L12" s="155">
        <v>0</v>
      </c>
      <c r="M12" s="95">
        <v>0</v>
      </c>
      <c r="N12" s="135" t="s">
        <v>49</v>
      </c>
      <c r="O12" s="154" t="s">
        <v>49</v>
      </c>
      <c r="P12" s="155">
        <v>40</v>
      </c>
      <c r="Q12" s="157">
        <v>0</v>
      </c>
      <c r="R12" s="158">
        <f t="shared" si="2"/>
        <v>0</v>
      </c>
      <c r="S12" s="157">
        <v>0</v>
      </c>
      <c r="T12" s="158">
        <f t="shared" si="1"/>
        <v>0</v>
      </c>
      <c r="U12" s="157">
        <v>40</v>
      </c>
      <c r="V12" s="158">
        <f t="shared" si="9"/>
        <v>1</v>
      </c>
      <c r="W12" s="95">
        <v>40</v>
      </c>
      <c r="X12" s="158">
        <f t="shared" si="4"/>
        <v>1</v>
      </c>
      <c r="Y12" s="155">
        <f>+MAGNITUDES!R12</f>
        <v>40</v>
      </c>
      <c r="Z12" s="190">
        <v>8323</v>
      </c>
      <c r="AA12" s="158">
        <f t="shared" si="5"/>
        <v>208.07499999999999</v>
      </c>
      <c r="AB12" s="190">
        <f>+MAGNITUDES!S12</f>
        <v>42</v>
      </c>
      <c r="AC12" s="158">
        <f t="shared" si="6"/>
        <v>1.05</v>
      </c>
      <c r="AD12" s="155">
        <v>47</v>
      </c>
      <c r="AE12" s="125"/>
      <c r="AF12" s="155">
        <v>50</v>
      </c>
      <c r="AG12" s="125"/>
      <c r="AH12" s="97">
        <f t="shared" si="7"/>
        <v>1.05</v>
      </c>
      <c r="AI12" s="202">
        <f>+AH12</f>
        <v>1.05</v>
      </c>
      <c r="AJ12" s="158">
        <f>+MAGNITUDES!AC12</f>
        <v>0.94</v>
      </c>
      <c r="AK12" s="202">
        <f t="shared" si="10"/>
        <v>0.94</v>
      </c>
      <c r="AL12" s="159">
        <f>+MAGNITUDES!AD12</f>
        <v>0.94</v>
      </c>
      <c r="AM12" s="202">
        <f t="shared" si="11"/>
        <v>0.94</v>
      </c>
      <c r="AN12" s="138"/>
    </row>
    <row r="13" spans="1:266" s="107" customFormat="1" ht="38.25">
      <c r="A13" s="87" t="s">
        <v>30</v>
      </c>
      <c r="B13" s="93" t="s">
        <v>31</v>
      </c>
      <c r="C13" s="93" t="s">
        <v>32</v>
      </c>
      <c r="D13" s="93" t="s">
        <v>52</v>
      </c>
      <c r="E13" s="93" t="s">
        <v>53</v>
      </c>
      <c r="F13" s="162">
        <v>31</v>
      </c>
      <c r="G13" s="162">
        <f t="shared" si="8"/>
        <v>50</v>
      </c>
      <c r="H13" s="122" t="s">
        <v>35</v>
      </c>
      <c r="I13" s="123" t="s">
        <v>36</v>
      </c>
      <c r="J13" s="201">
        <v>1</v>
      </c>
      <c r="K13" s="75">
        <f>+M13+W13+Y13+AD13+AF13</f>
        <v>50</v>
      </c>
      <c r="L13" s="155">
        <v>0</v>
      </c>
      <c r="M13" s="95">
        <v>0</v>
      </c>
      <c r="N13" s="135" t="s">
        <v>49</v>
      </c>
      <c r="O13" s="154" t="s">
        <v>49</v>
      </c>
      <c r="P13" s="155">
        <v>15</v>
      </c>
      <c r="Q13" s="157">
        <v>0</v>
      </c>
      <c r="R13" s="158">
        <f t="shared" si="2"/>
        <v>0</v>
      </c>
      <c r="S13" s="157">
        <v>4</v>
      </c>
      <c r="T13" s="158">
        <f t="shared" si="1"/>
        <v>0.26666666666666666</v>
      </c>
      <c r="U13" s="157">
        <v>15</v>
      </c>
      <c r="V13" s="158">
        <f t="shared" si="9"/>
        <v>1</v>
      </c>
      <c r="W13" s="95">
        <v>15</v>
      </c>
      <c r="X13" s="158">
        <f t="shared" si="4"/>
        <v>1</v>
      </c>
      <c r="Y13" s="155">
        <f>+MAGNITUDES!R13</f>
        <v>21</v>
      </c>
      <c r="Z13" s="190">
        <v>8324</v>
      </c>
      <c r="AA13" s="158">
        <f t="shared" si="5"/>
        <v>396.38095238095241</v>
      </c>
      <c r="AB13" s="190">
        <f>+MAGNITUDES!S13</f>
        <v>21</v>
      </c>
      <c r="AC13" s="158">
        <f t="shared" si="6"/>
        <v>1</v>
      </c>
      <c r="AD13" s="155">
        <v>12</v>
      </c>
      <c r="AE13" s="125"/>
      <c r="AF13" s="155">
        <v>2</v>
      </c>
      <c r="AG13" s="125"/>
      <c r="AH13" s="97">
        <f t="shared" si="7"/>
        <v>1</v>
      </c>
      <c r="AI13" s="202">
        <f>+AH13</f>
        <v>1</v>
      </c>
      <c r="AJ13" s="158">
        <f>+MAGNITUDES!AC13</f>
        <v>0.96150000000000002</v>
      </c>
      <c r="AK13" s="202">
        <f t="shared" si="10"/>
        <v>0.96150000000000002</v>
      </c>
      <c r="AL13" s="159">
        <f>+MAGNITUDES!AD13</f>
        <v>0.96150000000000002</v>
      </c>
      <c r="AM13" s="202">
        <f t="shared" si="11"/>
        <v>0.96150000000000002</v>
      </c>
      <c r="AN13" s="138"/>
    </row>
    <row r="14" spans="1:266" s="107" customFormat="1" ht="38.25">
      <c r="A14" s="87" t="s">
        <v>30</v>
      </c>
      <c r="B14" s="93" t="s">
        <v>31</v>
      </c>
      <c r="C14" s="93" t="s">
        <v>32</v>
      </c>
      <c r="D14" s="93" t="s">
        <v>54</v>
      </c>
      <c r="E14" s="93" t="s">
        <v>55</v>
      </c>
      <c r="F14" s="162">
        <v>0</v>
      </c>
      <c r="G14" s="162">
        <f t="shared" si="8"/>
        <v>1</v>
      </c>
      <c r="H14" s="122" t="s">
        <v>35</v>
      </c>
      <c r="I14" s="123" t="s">
        <v>42</v>
      </c>
      <c r="J14" s="201">
        <v>1</v>
      </c>
      <c r="K14" s="75">
        <f>+AF14</f>
        <v>1</v>
      </c>
      <c r="L14" s="155">
        <v>0.1</v>
      </c>
      <c r="M14" s="95">
        <v>0.1</v>
      </c>
      <c r="N14" s="156">
        <f t="shared" si="0"/>
        <v>1</v>
      </c>
      <c r="O14" s="154">
        <v>1</v>
      </c>
      <c r="P14" s="155">
        <v>0.4</v>
      </c>
      <c r="Q14" s="157">
        <v>0.1</v>
      </c>
      <c r="R14" s="158">
        <f t="shared" si="2"/>
        <v>0.25</v>
      </c>
      <c r="S14" s="157">
        <v>0.1</v>
      </c>
      <c r="T14" s="158">
        <f t="shared" si="1"/>
        <v>0.25</v>
      </c>
      <c r="U14" s="157">
        <v>0.2</v>
      </c>
      <c r="V14" s="158">
        <f t="shared" si="9"/>
        <v>0.5</v>
      </c>
      <c r="W14" s="95">
        <v>0.4</v>
      </c>
      <c r="X14" s="158">
        <f t="shared" si="4"/>
        <v>1</v>
      </c>
      <c r="Y14" s="155">
        <f>+MAGNITUDES!R14</f>
        <v>0.8</v>
      </c>
      <c r="Z14" s="190">
        <v>8325</v>
      </c>
      <c r="AA14" s="158">
        <f t="shared" si="5"/>
        <v>10406.25</v>
      </c>
      <c r="AB14" s="190">
        <f>+MAGNITUDES!S14</f>
        <v>0.8</v>
      </c>
      <c r="AC14" s="158">
        <f t="shared" si="6"/>
        <v>1</v>
      </c>
      <c r="AD14" s="155">
        <v>0.9</v>
      </c>
      <c r="AE14" s="125"/>
      <c r="AF14" s="155">
        <v>1</v>
      </c>
      <c r="AG14" s="125"/>
      <c r="AH14" s="97">
        <f t="shared" si="7"/>
        <v>1</v>
      </c>
      <c r="AI14" s="202">
        <f>+AH14</f>
        <v>1</v>
      </c>
      <c r="AJ14" s="158">
        <f>+MAGNITUDES!AC14</f>
        <v>1</v>
      </c>
      <c r="AK14" s="202">
        <f t="shared" si="10"/>
        <v>1</v>
      </c>
      <c r="AL14" s="159">
        <f>+MAGNITUDES!AD14</f>
        <v>1</v>
      </c>
      <c r="AM14" s="202">
        <f t="shared" si="11"/>
        <v>1</v>
      </c>
      <c r="AN14" s="138"/>
    </row>
    <row r="15" spans="1:266" s="107" customFormat="1" ht="38.25">
      <c r="A15" s="87" t="s">
        <v>30</v>
      </c>
      <c r="B15" s="93" t="s">
        <v>31</v>
      </c>
      <c r="C15" s="93" t="s">
        <v>56</v>
      </c>
      <c r="D15" s="93" t="s">
        <v>57</v>
      </c>
      <c r="E15" s="93" t="s">
        <v>58</v>
      </c>
      <c r="F15" s="258">
        <v>976</v>
      </c>
      <c r="G15" s="258">
        <f>+K15+K16+K18+K19+K17</f>
        <v>3749</v>
      </c>
      <c r="H15" s="122" t="s">
        <v>35</v>
      </c>
      <c r="I15" s="123" t="s">
        <v>36</v>
      </c>
      <c r="J15" s="201">
        <v>7.3999999999999996E-2</v>
      </c>
      <c r="K15" s="75">
        <f t="shared" ref="K15:K23" si="12">+M15+W15+Y15+AD15+AF15</f>
        <v>276</v>
      </c>
      <c r="L15" s="155">
        <v>54</v>
      </c>
      <c r="M15" s="95">
        <v>57</v>
      </c>
      <c r="N15" s="156">
        <f t="shared" si="0"/>
        <v>1.0555555555555556</v>
      </c>
      <c r="O15" s="154">
        <v>1.0555555555555556</v>
      </c>
      <c r="P15" s="155">
        <v>60</v>
      </c>
      <c r="Q15" s="157">
        <v>0</v>
      </c>
      <c r="R15" s="158">
        <f t="shared" si="2"/>
        <v>0</v>
      </c>
      <c r="S15" s="157">
        <v>33</v>
      </c>
      <c r="T15" s="158">
        <f t="shared" si="1"/>
        <v>0.55000000000000004</v>
      </c>
      <c r="U15" s="157">
        <v>60</v>
      </c>
      <c r="V15" s="158">
        <f t="shared" si="9"/>
        <v>1</v>
      </c>
      <c r="W15" s="95">
        <v>60</v>
      </c>
      <c r="X15" s="158">
        <f t="shared" si="4"/>
        <v>1</v>
      </c>
      <c r="Y15" s="155">
        <f>+MAGNITUDES!R15</f>
        <v>116</v>
      </c>
      <c r="Z15" s="190">
        <v>8326</v>
      </c>
      <c r="AA15" s="158">
        <f t="shared" si="5"/>
        <v>71.775862068965523</v>
      </c>
      <c r="AB15" s="190">
        <f>+MAGNITUDES!S15</f>
        <v>118</v>
      </c>
      <c r="AC15" s="158">
        <f t="shared" si="6"/>
        <v>1.0172413793103448</v>
      </c>
      <c r="AD15" s="155">
        <v>42</v>
      </c>
      <c r="AE15" s="125"/>
      <c r="AF15" s="155">
        <v>1</v>
      </c>
      <c r="AG15" s="125"/>
      <c r="AH15" s="97">
        <f t="shared" si="7"/>
        <v>7.5275862068965513E-2</v>
      </c>
      <c r="AI15" s="281">
        <f>+SUM(AH15:AH19)</f>
        <v>1.2666929511100615</v>
      </c>
      <c r="AJ15" s="158">
        <f>+MAGNITUDES!AC15</f>
        <v>0.95289999999999997</v>
      </c>
      <c r="AK15" s="281">
        <f>+(AJ15*J15)+(AJ16*J16)+(AJ17*J17)+(AJ18*J18)+(AJ19*J19)</f>
        <v>0.98564556000000014</v>
      </c>
      <c r="AL15" s="159">
        <f>+MAGNITUDES!AD15</f>
        <v>0.95289999999999997</v>
      </c>
      <c r="AM15" s="281">
        <f>+(AL15*J15)+(AL16*J16)+(AL17*J17)+(AL18*J18)+(AL19*J19)</f>
        <v>0.98564556000000014</v>
      </c>
      <c r="AN15" s="138"/>
    </row>
    <row r="16" spans="1:266" s="107" customFormat="1" ht="38.25">
      <c r="A16" s="87" t="s">
        <v>30</v>
      </c>
      <c r="B16" s="93" t="s">
        <v>31</v>
      </c>
      <c r="C16" s="93" t="s">
        <v>56</v>
      </c>
      <c r="D16" s="93" t="s">
        <v>57</v>
      </c>
      <c r="E16" s="93" t="s">
        <v>58</v>
      </c>
      <c r="F16" s="259"/>
      <c r="G16" s="259"/>
      <c r="H16" s="127" t="s">
        <v>59</v>
      </c>
      <c r="I16" s="123" t="s">
        <v>36</v>
      </c>
      <c r="J16" s="201">
        <v>0.1527</v>
      </c>
      <c r="K16" s="75">
        <f t="shared" si="12"/>
        <v>570</v>
      </c>
      <c r="L16" s="155">
        <v>70</v>
      </c>
      <c r="M16" s="95">
        <v>96</v>
      </c>
      <c r="N16" s="156">
        <f t="shared" si="0"/>
        <v>1.3714285714285714</v>
      </c>
      <c r="O16" s="154">
        <v>1.3714285714285714</v>
      </c>
      <c r="P16" s="155">
        <v>164</v>
      </c>
      <c r="Q16" s="157">
        <v>0</v>
      </c>
      <c r="R16" s="158">
        <f t="shared" si="2"/>
        <v>0</v>
      </c>
      <c r="S16" s="157">
        <v>128</v>
      </c>
      <c r="T16" s="158">
        <f t="shared" si="1"/>
        <v>0.78048780487804881</v>
      </c>
      <c r="U16" s="157">
        <v>151</v>
      </c>
      <c r="V16" s="158">
        <f t="shared" si="9"/>
        <v>0.92073170731707321</v>
      </c>
      <c r="W16" s="95">
        <v>164</v>
      </c>
      <c r="X16" s="158">
        <f t="shared" si="4"/>
        <v>1</v>
      </c>
      <c r="Y16" s="155">
        <f>+MAGNITUDES!R16</f>
        <v>204</v>
      </c>
      <c r="Z16" s="190">
        <v>8327</v>
      </c>
      <c r="AA16" s="158">
        <f t="shared" si="5"/>
        <v>40.818627450980394</v>
      </c>
      <c r="AB16" s="190">
        <f>+MAGNITUDES!S16</f>
        <v>204</v>
      </c>
      <c r="AC16" s="158">
        <f t="shared" si="6"/>
        <v>1</v>
      </c>
      <c r="AD16" s="155">
        <v>92</v>
      </c>
      <c r="AE16" s="125"/>
      <c r="AF16" s="155">
        <v>14</v>
      </c>
      <c r="AG16" s="125"/>
      <c r="AH16" s="97">
        <f t="shared" si="7"/>
        <v>0.1527</v>
      </c>
      <c r="AI16" s="282"/>
      <c r="AJ16" s="158">
        <f>+MAGNITUDES!AC16</f>
        <v>1.0018</v>
      </c>
      <c r="AK16" s="282"/>
      <c r="AL16" s="159">
        <f>+MAGNITUDES!AD16</f>
        <v>1.0018</v>
      </c>
      <c r="AM16" s="282"/>
      <c r="AN16" s="138"/>
    </row>
    <row r="17" spans="1:45" s="107" customFormat="1" ht="38.25">
      <c r="A17" s="87" t="s">
        <v>30</v>
      </c>
      <c r="B17" s="93" t="s">
        <v>31</v>
      </c>
      <c r="C17" s="93" t="s">
        <v>56</v>
      </c>
      <c r="D17" s="93" t="s">
        <v>57</v>
      </c>
      <c r="E17" s="93" t="s">
        <v>58</v>
      </c>
      <c r="F17" s="259"/>
      <c r="G17" s="259"/>
      <c r="H17" s="131" t="s">
        <v>75</v>
      </c>
      <c r="I17" s="123" t="s">
        <v>36</v>
      </c>
      <c r="J17" s="201">
        <v>2.3E-2</v>
      </c>
      <c r="K17" s="75">
        <f t="shared" si="12"/>
        <v>102</v>
      </c>
      <c r="L17" s="155">
        <v>0</v>
      </c>
      <c r="M17" s="95">
        <v>0</v>
      </c>
      <c r="N17" s="156">
        <v>0</v>
      </c>
      <c r="O17" s="154">
        <v>1</v>
      </c>
      <c r="P17" s="155">
        <v>0</v>
      </c>
      <c r="Q17" s="157">
        <v>0</v>
      </c>
      <c r="R17" s="158" t="e">
        <f>+Q17/P17</f>
        <v>#DIV/0!</v>
      </c>
      <c r="S17" s="157">
        <v>0</v>
      </c>
      <c r="T17" s="158" t="e">
        <f>+S17/P17</f>
        <v>#DIV/0!</v>
      </c>
      <c r="U17" s="157">
        <v>0</v>
      </c>
      <c r="V17" s="158" t="e">
        <f>+U17/P17</f>
        <v>#DIV/0!</v>
      </c>
      <c r="W17" s="95">
        <v>0</v>
      </c>
      <c r="X17" s="158" t="e">
        <f>+W17/P17</f>
        <v>#DIV/0!</v>
      </c>
      <c r="Y17" s="155">
        <f>+MAGNITUDES!R17</f>
        <v>53</v>
      </c>
      <c r="Z17" s="190">
        <v>8328</v>
      </c>
      <c r="AA17" s="158">
        <f t="shared" si="5"/>
        <v>157.1320754716981</v>
      </c>
      <c r="AB17" s="190">
        <f>+MAGNITUDES!S17</f>
        <v>53</v>
      </c>
      <c r="AC17" s="158">
        <f t="shared" si="6"/>
        <v>1</v>
      </c>
      <c r="AD17" s="155">
        <v>41</v>
      </c>
      <c r="AE17" s="125"/>
      <c r="AF17" s="155">
        <v>8</v>
      </c>
      <c r="AG17" s="125"/>
      <c r="AH17" s="97">
        <f t="shared" si="7"/>
        <v>2.3E-2</v>
      </c>
      <c r="AI17" s="282"/>
      <c r="AJ17" s="158">
        <f>+MAGNITUDES!AC17</f>
        <v>0.77239999999999998</v>
      </c>
      <c r="AK17" s="282"/>
      <c r="AL17" s="159">
        <f>+MAGNITUDES!AD17</f>
        <v>0.77239999999999998</v>
      </c>
      <c r="AM17" s="282"/>
      <c r="AN17" s="138"/>
    </row>
    <row r="18" spans="1:45" s="107" customFormat="1" ht="38.25">
      <c r="A18" s="87" t="s">
        <v>30</v>
      </c>
      <c r="B18" s="93" t="s">
        <v>31</v>
      </c>
      <c r="C18" s="93" t="s">
        <v>56</v>
      </c>
      <c r="D18" s="93" t="s">
        <v>57</v>
      </c>
      <c r="E18" s="93" t="s">
        <v>58</v>
      </c>
      <c r="F18" s="259"/>
      <c r="G18" s="259"/>
      <c r="H18" s="126" t="s">
        <v>39</v>
      </c>
      <c r="I18" s="123" t="s">
        <v>36</v>
      </c>
      <c r="J18" s="201">
        <v>0.67320000000000002</v>
      </c>
      <c r="K18" s="75">
        <f t="shared" si="12"/>
        <v>2513</v>
      </c>
      <c r="L18" s="155">
        <v>465</v>
      </c>
      <c r="M18" s="95">
        <v>473</v>
      </c>
      <c r="N18" s="156">
        <f t="shared" si="0"/>
        <v>1.0172043010752687</v>
      </c>
      <c r="O18" s="154">
        <v>1.0172043010752687</v>
      </c>
      <c r="P18" s="155">
        <v>540</v>
      </c>
      <c r="Q18" s="157">
        <v>8</v>
      </c>
      <c r="R18" s="158">
        <f t="shared" si="2"/>
        <v>1.4814814814814815E-2</v>
      </c>
      <c r="S18" s="157">
        <v>208</v>
      </c>
      <c r="T18" s="158">
        <f t="shared" si="1"/>
        <v>0.38518518518518519</v>
      </c>
      <c r="U18" s="157">
        <v>600</v>
      </c>
      <c r="V18" s="158">
        <f t="shared" ref="V18" si="13">+U18/P18</f>
        <v>1.1111111111111112</v>
      </c>
      <c r="W18" s="95">
        <v>730</v>
      </c>
      <c r="X18" s="158">
        <f t="shared" si="4"/>
        <v>1.3518518518518519</v>
      </c>
      <c r="Y18" s="155">
        <f>+MAGNITUDES!R18</f>
        <v>730</v>
      </c>
      <c r="Z18" s="190">
        <v>8329</v>
      </c>
      <c r="AA18" s="158">
        <f t="shared" si="5"/>
        <v>11.40958904109589</v>
      </c>
      <c r="AB18" s="190">
        <f>+MAGNITUDES!S18</f>
        <v>999</v>
      </c>
      <c r="AC18" s="158">
        <f t="shared" si="6"/>
        <v>1.3684931506849316</v>
      </c>
      <c r="AD18" s="155">
        <v>540</v>
      </c>
      <c r="AE18" s="125"/>
      <c r="AF18" s="155">
        <v>40</v>
      </c>
      <c r="AG18" s="125"/>
      <c r="AH18" s="97">
        <f t="shared" si="7"/>
        <v>0.92126958904109602</v>
      </c>
      <c r="AI18" s="282"/>
      <c r="AJ18" s="158">
        <f>+MAGNITUDES!AC18</f>
        <v>0.99009999999999998</v>
      </c>
      <c r="AK18" s="282"/>
      <c r="AL18" s="159">
        <f>+MAGNITUDES!AD18</f>
        <v>0.99009999999999998</v>
      </c>
      <c r="AM18" s="282"/>
      <c r="AN18" s="138"/>
    </row>
    <row r="19" spans="1:45" s="107" customFormat="1" ht="38.25">
      <c r="A19" s="87" t="s">
        <v>30</v>
      </c>
      <c r="B19" s="93" t="s">
        <v>31</v>
      </c>
      <c r="C19" s="93" t="s">
        <v>56</v>
      </c>
      <c r="D19" s="93" t="s">
        <v>57</v>
      </c>
      <c r="E19" s="93" t="s">
        <v>58</v>
      </c>
      <c r="F19" s="260"/>
      <c r="G19" s="260"/>
      <c r="H19" s="128" t="s">
        <v>60</v>
      </c>
      <c r="I19" s="123" t="s">
        <v>36</v>
      </c>
      <c r="J19" s="201">
        <v>7.7100000000000002E-2</v>
      </c>
      <c r="K19" s="75">
        <f t="shared" si="12"/>
        <v>288</v>
      </c>
      <c r="L19" s="155">
        <v>19</v>
      </c>
      <c r="M19" s="95">
        <v>19</v>
      </c>
      <c r="N19" s="156">
        <f t="shared" si="0"/>
        <v>1</v>
      </c>
      <c r="O19" s="154">
        <v>1</v>
      </c>
      <c r="P19" s="155">
        <v>56</v>
      </c>
      <c r="Q19" s="157">
        <v>6</v>
      </c>
      <c r="R19" s="158">
        <f t="shared" si="2"/>
        <v>0.10714285714285714</v>
      </c>
      <c r="S19" s="157">
        <v>55</v>
      </c>
      <c r="T19" s="158">
        <f t="shared" si="1"/>
        <v>0.9821428571428571</v>
      </c>
      <c r="U19" s="157">
        <v>82</v>
      </c>
      <c r="V19" s="158">
        <f>+U19/P19</f>
        <v>1.4642857142857142</v>
      </c>
      <c r="W19" s="95">
        <v>89</v>
      </c>
      <c r="X19" s="158">
        <f t="shared" si="4"/>
        <v>1.5892857142857142</v>
      </c>
      <c r="Y19" s="155">
        <f>+MAGNITUDES!R19</f>
        <v>80</v>
      </c>
      <c r="Z19" s="190">
        <v>8330</v>
      </c>
      <c r="AA19" s="158">
        <f t="shared" si="5"/>
        <v>104.125</v>
      </c>
      <c r="AB19" s="190">
        <f>+MAGNITUDES!S19</f>
        <v>98</v>
      </c>
      <c r="AC19" s="158">
        <f t="shared" si="6"/>
        <v>1.2250000000000001</v>
      </c>
      <c r="AD19" s="155">
        <v>80</v>
      </c>
      <c r="AE19" s="125"/>
      <c r="AF19" s="155">
        <v>20</v>
      </c>
      <c r="AG19" s="125"/>
      <c r="AH19" s="97">
        <f t="shared" si="7"/>
        <v>9.4447500000000004E-2</v>
      </c>
      <c r="AI19" s="283"/>
      <c r="AJ19" s="158">
        <f>+MAGNITUDES!AC19</f>
        <v>1.0098</v>
      </c>
      <c r="AK19" s="283"/>
      <c r="AL19" s="159">
        <f>+MAGNITUDES!AD19</f>
        <v>1.0098</v>
      </c>
      <c r="AM19" s="283"/>
      <c r="AN19" s="138"/>
    </row>
    <row r="20" spans="1:45" s="107" customFormat="1" ht="38.25">
      <c r="A20" s="87" t="s">
        <v>30</v>
      </c>
      <c r="B20" s="93" t="s">
        <v>31</v>
      </c>
      <c r="C20" s="93" t="s">
        <v>56</v>
      </c>
      <c r="D20" s="93" t="s">
        <v>61</v>
      </c>
      <c r="E20" s="93" t="s">
        <v>62</v>
      </c>
      <c r="F20" s="258">
        <v>309</v>
      </c>
      <c r="G20" s="258">
        <f>+K20+K22+K23+K21</f>
        <v>411</v>
      </c>
      <c r="H20" s="122" t="s">
        <v>35</v>
      </c>
      <c r="I20" s="123" t="s">
        <v>36</v>
      </c>
      <c r="J20" s="201">
        <v>0.26279999999999998</v>
      </c>
      <c r="K20" s="75">
        <f t="shared" si="12"/>
        <v>108</v>
      </c>
      <c r="L20" s="155">
        <v>16</v>
      </c>
      <c r="M20" s="95">
        <v>34</v>
      </c>
      <c r="N20" s="156">
        <f t="shared" si="0"/>
        <v>2.125</v>
      </c>
      <c r="O20" s="154">
        <v>2.125</v>
      </c>
      <c r="P20" s="155">
        <v>25</v>
      </c>
      <c r="Q20" s="157">
        <v>1</v>
      </c>
      <c r="R20" s="158">
        <f t="shared" si="2"/>
        <v>0.04</v>
      </c>
      <c r="S20" s="157">
        <v>10</v>
      </c>
      <c r="T20" s="158">
        <f t="shared" si="1"/>
        <v>0.4</v>
      </c>
      <c r="U20" s="157">
        <v>21</v>
      </c>
      <c r="V20" s="158">
        <f>+U20/P20</f>
        <v>0.84</v>
      </c>
      <c r="W20" s="95">
        <v>25</v>
      </c>
      <c r="X20" s="158">
        <f t="shared" si="4"/>
        <v>1</v>
      </c>
      <c r="Y20" s="155">
        <f>+MAGNITUDES!R20</f>
        <v>21</v>
      </c>
      <c r="Z20" s="190">
        <v>8331</v>
      </c>
      <c r="AA20" s="158">
        <f t="shared" si="5"/>
        <v>396.71428571428572</v>
      </c>
      <c r="AB20" s="190">
        <f>+MAGNITUDES!S20</f>
        <v>21</v>
      </c>
      <c r="AC20" s="158">
        <f t="shared" si="6"/>
        <v>1</v>
      </c>
      <c r="AD20" s="155">
        <v>19</v>
      </c>
      <c r="AE20" s="125"/>
      <c r="AF20" s="155">
        <v>9</v>
      </c>
      <c r="AG20" s="125"/>
      <c r="AH20" s="97">
        <f t="shared" si="7"/>
        <v>0.26279999999999998</v>
      </c>
      <c r="AI20" s="281">
        <f>+SUM(AH20:AH23)</f>
        <v>1.1623766666666666</v>
      </c>
      <c r="AJ20" s="158">
        <f>+MAGNITUDES!AC20</f>
        <v>1.1193</v>
      </c>
      <c r="AK20" s="281">
        <f>+(AJ20*J20)+(AJ21*J21)+(AJ22*J22)+(AJ23*J23)</f>
        <v>1.09540927</v>
      </c>
      <c r="AL20" s="159">
        <f>+MAGNITUDES!AD20</f>
        <v>1.1193</v>
      </c>
      <c r="AM20" s="281">
        <f>+(AL20*J20)+(AL21*J21)+(AL22*J22)+(AL23*J23)</f>
        <v>1.09540927</v>
      </c>
      <c r="AN20" s="138"/>
    </row>
    <row r="21" spans="1:45" s="107" customFormat="1" ht="38.25">
      <c r="A21" s="87" t="s">
        <v>30</v>
      </c>
      <c r="B21" s="93" t="s">
        <v>31</v>
      </c>
      <c r="C21" s="93" t="s">
        <v>56</v>
      </c>
      <c r="D21" s="93" t="s">
        <v>61</v>
      </c>
      <c r="E21" s="93" t="s">
        <v>62</v>
      </c>
      <c r="F21" s="259"/>
      <c r="G21" s="259"/>
      <c r="H21" s="131" t="s">
        <v>75</v>
      </c>
      <c r="I21" s="123" t="s">
        <v>36</v>
      </c>
      <c r="J21" s="201">
        <v>7.1999999999999998E-3</v>
      </c>
      <c r="K21" s="75">
        <f t="shared" si="12"/>
        <v>3</v>
      </c>
      <c r="L21" s="155">
        <v>0</v>
      </c>
      <c r="M21" s="95">
        <v>0</v>
      </c>
      <c r="N21" s="135" t="s">
        <v>49</v>
      </c>
      <c r="O21" s="154" t="s">
        <v>49</v>
      </c>
      <c r="P21" s="155">
        <v>0</v>
      </c>
      <c r="Q21" s="157">
        <v>0</v>
      </c>
      <c r="R21" s="158" t="e">
        <f>+Q21/P21</f>
        <v>#DIV/0!</v>
      </c>
      <c r="S21" s="157">
        <v>0</v>
      </c>
      <c r="T21" s="158" t="e">
        <f>+S21/P21</f>
        <v>#DIV/0!</v>
      </c>
      <c r="U21" s="157">
        <v>0</v>
      </c>
      <c r="V21" s="158" t="e">
        <f>+U21/P21</f>
        <v>#DIV/0!</v>
      </c>
      <c r="W21" s="95">
        <v>0</v>
      </c>
      <c r="X21" s="158" t="e">
        <f>+W21/P21</f>
        <v>#DIV/0!</v>
      </c>
      <c r="Y21" s="155">
        <f>+MAGNITUDES!R21</f>
        <v>3</v>
      </c>
      <c r="Z21" s="190">
        <v>8332</v>
      </c>
      <c r="AA21" s="158">
        <f t="shared" si="5"/>
        <v>2777.3333333333335</v>
      </c>
      <c r="AB21" s="190">
        <f>+MAGNITUDES!S21</f>
        <v>3</v>
      </c>
      <c r="AC21" s="158">
        <f t="shared" si="6"/>
        <v>1</v>
      </c>
      <c r="AD21" s="155">
        <v>0</v>
      </c>
      <c r="AE21" s="125"/>
      <c r="AF21" s="155">
        <v>0</v>
      </c>
      <c r="AG21" s="125"/>
      <c r="AH21" s="97">
        <f t="shared" si="7"/>
        <v>7.1999999999999998E-3</v>
      </c>
      <c r="AI21" s="282"/>
      <c r="AJ21" s="158">
        <f>+MAGNITUDES!AC21</f>
        <v>1.1111</v>
      </c>
      <c r="AK21" s="282"/>
      <c r="AL21" s="159">
        <f>+MAGNITUDES!AD21</f>
        <v>1.1111</v>
      </c>
      <c r="AM21" s="282"/>
      <c r="AN21" s="138"/>
    </row>
    <row r="22" spans="1:45" s="107" customFormat="1" ht="38.25">
      <c r="A22" s="87" t="s">
        <v>30</v>
      </c>
      <c r="B22" s="93" t="s">
        <v>31</v>
      </c>
      <c r="C22" s="93" t="s">
        <v>56</v>
      </c>
      <c r="D22" s="93" t="s">
        <v>61</v>
      </c>
      <c r="E22" s="93" t="s">
        <v>62</v>
      </c>
      <c r="F22" s="259"/>
      <c r="G22" s="259"/>
      <c r="H22" s="126" t="s">
        <v>39</v>
      </c>
      <c r="I22" s="123" t="s">
        <v>36</v>
      </c>
      <c r="J22" s="201">
        <v>0.69589999999999996</v>
      </c>
      <c r="K22" s="75">
        <f t="shared" si="12"/>
        <v>286</v>
      </c>
      <c r="L22" s="155">
        <v>45</v>
      </c>
      <c r="M22" s="95">
        <v>45</v>
      </c>
      <c r="N22" s="156">
        <f t="shared" si="0"/>
        <v>1</v>
      </c>
      <c r="O22" s="154">
        <v>1</v>
      </c>
      <c r="P22" s="155">
        <v>65</v>
      </c>
      <c r="Q22" s="157">
        <v>2</v>
      </c>
      <c r="R22" s="158">
        <f t="shared" si="2"/>
        <v>3.0769230769230771E-2</v>
      </c>
      <c r="S22" s="157">
        <v>56</v>
      </c>
      <c r="T22" s="158">
        <f t="shared" si="1"/>
        <v>0.86153846153846159</v>
      </c>
      <c r="U22" s="157">
        <v>73</v>
      </c>
      <c r="V22" s="158">
        <f t="shared" ref="V22" si="14">+U22/P22</f>
        <v>1.1230769230769231</v>
      </c>
      <c r="W22" s="95">
        <v>86</v>
      </c>
      <c r="X22" s="158">
        <f t="shared" si="4"/>
        <v>1.323076923076923</v>
      </c>
      <c r="Y22" s="155">
        <f>+MAGNITUDES!R22</f>
        <v>60</v>
      </c>
      <c r="Z22" s="190">
        <v>8333</v>
      </c>
      <c r="AA22" s="158">
        <f t="shared" si="5"/>
        <v>138.88333333333333</v>
      </c>
      <c r="AB22" s="190">
        <f>+MAGNITUDES!S22</f>
        <v>74</v>
      </c>
      <c r="AC22" s="158">
        <f t="shared" si="6"/>
        <v>1.2333333333333334</v>
      </c>
      <c r="AD22" s="155">
        <v>60</v>
      </c>
      <c r="AE22" s="125"/>
      <c r="AF22" s="155">
        <v>35</v>
      </c>
      <c r="AG22" s="125"/>
      <c r="AH22" s="97">
        <f t="shared" si="7"/>
        <v>0.85827666666666669</v>
      </c>
      <c r="AI22" s="282"/>
      <c r="AJ22" s="158">
        <f>+MAGNITUDES!AC22</f>
        <v>1.0909</v>
      </c>
      <c r="AK22" s="282"/>
      <c r="AL22" s="159">
        <f>+MAGNITUDES!AD22</f>
        <v>1.0909</v>
      </c>
      <c r="AM22" s="282"/>
      <c r="AN22" s="138"/>
    </row>
    <row r="23" spans="1:45" s="107" customFormat="1" ht="38.25">
      <c r="A23" s="87" t="s">
        <v>30</v>
      </c>
      <c r="B23" s="93" t="s">
        <v>31</v>
      </c>
      <c r="C23" s="93" t="s">
        <v>56</v>
      </c>
      <c r="D23" s="93" t="s">
        <v>61</v>
      </c>
      <c r="E23" s="93" t="s">
        <v>62</v>
      </c>
      <c r="F23" s="260"/>
      <c r="G23" s="260"/>
      <c r="H23" s="128" t="s">
        <v>60</v>
      </c>
      <c r="I23" s="123" t="s">
        <v>36</v>
      </c>
      <c r="J23" s="201">
        <v>3.4099999999999998E-2</v>
      </c>
      <c r="K23" s="75">
        <f t="shared" si="12"/>
        <v>14</v>
      </c>
      <c r="L23" s="155">
        <v>0</v>
      </c>
      <c r="M23" s="95">
        <v>0</v>
      </c>
      <c r="N23" s="135" t="s">
        <v>49</v>
      </c>
      <c r="O23" s="154" t="s">
        <v>49</v>
      </c>
      <c r="P23" s="155">
        <v>4</v>
      </c>
      <c r="Q23" s="157">
        <v>0</v>
      </c>
      <c r="R23" s="158">
        <f t="shared" si="2"/>
        <v>0</v>
      </c>
      <c r="S23" s="157">
        <v>3</v>
      </c>
      <c r="T23" s="158">
        <f t="shared" si="1"/>
        <v>0.75</v>
      </c>
      <c r="U23" s="157">
        <v>4</v>
      </c>
      <c r="V23" s="158">
        <f>+U23/P23</f>
        <v>1</v>
      </c>
      <c r="W23" s="95">
        <v>4</v>
      </c>
      <c r="X23" s="158">
        <f t="shared" si="4"/>
        <v>1</v>
      </c>
      <c r="Y23" s="155">
        <f>+MAGNITUDES!R23</f>
        <v>4</v>
      </c>
      <c r="Z23" s="190">
        <v>8334</v>
      </c>
      <c r="AA23" s="158">
        <f t="shared" si="5"/>
        <v>2083.5</v>
      </c>
      <c r="AB23" s="190">
        <f>+MAGNITUDES!S23</f>
        <v>4</v>
      </c>
      <c r="AC23" s="158">
        <f t="shared" si="6"/>
        <v>1</v>
      </c>
      <c r="AD23" s="155">
        <v>4</v>
      </c>
      <c r="AE23" s="125"/>
      <c r="AF23" s="155">
        <v>2</v>
      </c>
      <c r="AG23" s="125"/>
      <c r="AH23" s="97">
        <f t="shared" si="7"/>
        <v>3.4099999999999998E-2</v>
      </c>
      <c r="AI23" s="283"/>
      <c r="AJ23" s="158">
        <f>+MAGNITUDES!AC23</f>
        <v>1</v>
      </c>
      <c r="AK23" s="283"/>
      <c r="AL23" s="159">
        <f>+MAGNITUDES!AD23</f>
        <v>1</v>
      </c>
      <c r="AM23" s="283"/>
      <c r="AN23" s="138"/>
    </row>
    <row r="24" spans="1:45" s="107" customFormat="1" ht="51">
      <c r="A24" s="87" t="s">
        <v>30</v>
      </c>
      <c r="B24" s="93" t="s">
        <v>31</v>
      </c>
      <c r="C24" s="93" t="s">
        <v>63</v>
      </c>
      <c r="D24" s="93" t="s">
        <v>64</v>
      </c>
      <c r="E24" s="93" t="s">
        <v>65</v>
      </c>
      <c r="F24" s="162">
        <v>0</v>
      </c>
      <c r="G24" s="162">
        <f>+K24</f>
        <v>4</v>
      </c>
      <c r="H24" s="129" t="s">
        <v>66</v>
      </c>
      <c r="I24" s="123" t="s">
        <v>67</v>
      </c>
      <c r="J24" s="201">
        <v>1</v>
      </c>
      <c r="K24" s="75">
        <f>+L24</f>
        <v>4</v>
      </c>
      <c r="L24" s="155">
        <v>4</v>
      </c>
      <c r="M24" s="95">
        <v>4</v>
      </c>
      <c r="N24" s="156">
        <f t="shared" si="0"/>
        <v>1</v>
      </c>
      <c r="O24" s="154">
        <v>1</v>
      </c>
      <c r="P24" s="155">
        <v>4</v>
      </c>
      <c r="Q24" s="157">
        <v>2</v>
      </c>
      <c r="R24" s="158">
        <f>+Q24/P24</f>
        <v>0.5</v>
      </c>
      <c r="S24" s="157">
        <v>4</v>
      </c>
      <c r="T24" s="158">
        <f t="shared" si="1"/>
        <v>1</v>
      </c>
      <c r="U24" s="157">
        <v>4</v>
      </c>
      <c r="V24" s="158">
        <f>+U24/P24</f>
        <v>1</v>
      </c>
      <c r="W24" s="95">
        <v>4</v>
      </c>
      <c r="X24" s="158">
        <f t="shared" si="4"/>
        <v>1</v>
      </c>
      <c r="Y24" s="155">
        <f>+MAGNITUDES!R24</f>
        <v>4</v>
      </c>
      <c r="Z24" s="190">
        <v>8335</v>
      </c>
      <c r="AA24" s="158">
        <f t="shared" si="5"/>
        <v>2083.75</v>
      </c>
      <c r="AB24" s="190">
        <f>+MAGNITUDES!S24</f>
        <v>4</v>
      </c>
      <c r="AC24" s="158">
        <f t="shared" si="6"/>
        <v>1</v>
      </c>
      <c r="AD24" s="155">
        <v>4</v>
      </c>
      <c r="AE24" s="125"/>
      <c r="AF24" s="155">
        <v>4</v>
      </c>
      <c r="AG24" s="125"/>
      <c r="AH24" s="97">
        <f t="shared" si="7"/>
        <v>1</v>
      </c>
      <c r="AI24" s="202">
        <f>+AH24</f>
        <v>1</v>
      </c>
      <c r="AJ24" s="158">
        <f>+MAGNITUDES!AC24</f>
        <v>1</v>
      </c>
      <c r="AK24" s="202">
        <f t="shared" ref="AK24:AK27" si="15">+AJ24</f>
        <v>1</v>
      </c>
      <c r="AL24" s="159">
        <f>+MAGNITUDES!AD24</f>
        <v>1</v>
      </c>
      <c r="AM24" s="202">
        <f t="shared" ref="AM24:AM27" si="16">+AL24</f>
        <v>1</v>
      </c>
      <c r="AN24" s="138"/>
    </row>
    <row r="25" spans="1:45" s="107" customFormat="1" ht="63.75">
      <c r="A25" s="87" t="s">
        <v>30</v>
      </c>
      <c r="B25" s="93" t="s">
        <v>31</v>
      </c>
      <c r="C25" s="93" t="s">
        <v>63</v>
      </c>
      <c r="D25" s="93" t="s">
        <v>68</v>
      </c>
      <c r="E25" s="93" t="s">
        <v>69</v>
      </c>
      <c r="F25" s="162">
        <v>0</v>
      </c>
      <c r="G25" s="162">
        <f>+K25</f>
        <v>80</v>
      </c>
      <c r="H25" s="129" t="s">
        <v>66</v>
      </c>
      <c r="I25" s="123" t="s">
        <v>36</v>
      </c>
      <c r="J25" s="201">
        <v>1</v>
      </c>
      <c r="K25" s="75">
        <f>+M25+W25+Y25+AD25+AF25</f>
        <v>80</v>
      </c>
      <c r="L25" s="155">
        <v>20</v>
      </c>
      <c r="M25" s="95">
        <v>20</v>
      </c>
      <c r="N25" s="156">
        <f t="shared" si="0"/>
        <v>1</v>
      </c>
      <c r="O25" s="154">
        <v>1</v>
      </c>
      <c r="P25" s="155">
        <v>20</v>
      </c>
      <c r="Q25" s="157">
        <v>5</v>
      </c>
      <c r="R25" s="158">
        <f t="shared" si="2"/>
        <v>0.25</v>
      </c>
      <c r="S25" s="157">
        <v>14</v>
      </c>
      <c r="T25" s="158">
        <f t="shared" si="1"/>
        <v>0.7</v>
      </c>
      <c r="U25" s="157">
        <v>20</v>
      </c>
      <c r="V25" s="158">
        <f t="shared" ref="V25:V85" si="17">+U25/P25</f>
        <v>1</v>
      </c>
      <c r="W25" s="95">
        <v>20</v>
      </c>
      <c r="X25" s="158">
        <f t="shared" si="4"/>
        <v>1</v>
      </c>
      <c r="Y25" s="155">
        <f>+MAGNITUDES!R25</f>
        <v>20</v>
      </c>
      <c r="Z25" s="190">
        <v>8336</v>
      </c>
      <c r="AA25" s="158">
        <f t="shared" si="5"/>
        <v>416.8</v>
      </c>
      <c r="AB25" s="190">
        <f>+MAGNITUDES!S25</f>
        <v>20</v>
      </c>
      <c r="AC25" s="158">
        <f t="shared" si="6"/>
        <v>1</v>
      </c>
      <c r="AD25" s="155">
        <v>20</v>
      </c>
      <c r="AE25" s="125"/>
      <c r="AF25" s="155">
        <v>0</v>
      </c>
      <c r="AG25" s="125"/>
      <c r="AH25" s="97">
        <f t="shared" si="7"/>
        <v>1</v>
      </c>
      <c r="AI25" s="202">
        <f>+AH25</f>
        <v>1</v>
      </c>
      <c r="AJ25" s="158">
        <f>+MAGNITUDES!AC25</f>
        <v>1</v>
      </c>
      <c r="AK25" s="202">
        <f t="shared" si="15"/>
        <v>1</v>
      </c>
      <c r="AL25" s="159">
        <f>+MAGNITUDES!AD25</f>
        <v>1</v>
      </c>
      <c r="AM25" s="202">
        <f t="shared" si="16"/>
        <v>1</v>
      </c>
      <c r="AN25" s="138"/>
    </row>
    <row r="26" spans="1:45" s="107" customFormat="1" ht="38.25">
      <c r="A26" s="87" t="s">
        <v>30</v>
      </c>
      <c r="B26" s="93" t="s">
        <v>31</v>
      </c>
      <c r="C26" s="93" t="s">
        <v>63</v>
      </c>
      <c r="D26" s="93" t="s">
        <v>70</v>
      </c>
      <c r="E26" s="93" t="s">
        <v>71</v>
      </c>
      <c r="F26" s="162">
        <v>0</v>
      </c>
      <c r="G26" s="162">
        <f>+K26</f>
        <v>4</v>
      </c>
      <c r="H26" s="129" t="s">
        <v>66</v>
      </c>
      <c r="I26" s="123" t="s">
        <v>67</v>
      </c>
      <c r="J26" s="201">
        <v>1</v>
      </c>
      <c r="K26" s="75">
        <v>4</v>
      </c>
      <c r="L26" s="155">
        <v>4</v>
      </c>
      <c r="M26" s="95">
        <v>4</v>
      </c>
      <c r="N26" s="156">
        <f t="shared" si="0"/>
        <v>1</v>
      </c>
      <c r="O26" s="154">
        <v>1</v>
      </c>
      <c r="P26" s="155">
        <v>4</v>
      </c>
      <c r="Q26" s="157">
        <v>0</v>
      </c>
      <c r="R26" s="158">
        <f>+Q26/P26</f>
        <v>0</v>
      </c>
      <c r="S26" s="157">
        <v>0</v>
      </c>
      <c r="T26" s="158">
        <f t="shared" si="1"/>
        <v>0</v>
      </c>
      <c r="U26" s="157">
        <v>0</v>
      </c>
      <c r="V26" s="158">
        <f t="shared" si="17"/>
        <v>0</v>
      </c>
      <c r="W26" s="95">
        <v>4</v>
      </c>
      <c r="X26" s="158">
        <f t="shared" si="4"/>
        <v>1</v>
      </c>
      <c r="Y26" s="155">
        <f>+MAGNITUDES!R26</f>
        <v>4</v>
      </c>
      <c r="Z26" s="190">
        <v>8337</v>
      </c>
      <c r="AA26" s="158">
        <f t="shared" si="5"/>
        <v>2084.25</v>
      </c>
      <c r="AB26" s="190">
        <f>+MAGNITUDES!S26</f>
        <v>4</v>
      </c>
      <c r="AC26" s="158">
        <f t="shared" si="6"/>
        <v>1</v>
      </c>
      <c r="AD26" s="155">
        <v>4</v>
      </c>
      <c r="AE26" s="125"/>
      <c r="AF26" s="155">
        <v>4</v>
      </c>
      <c r="AG26" s="125"/>
      <c r="AH26" s="97">
        <f t="shared" si="7"/>
        <v>1</v>
      </c>
      <c r="AI26" s="202">
        <f>+AH26</f>
        <v>1</v>
      </c>
      <c r="AJ26" s="158">
        <f>+MAGNITUDES!AC26</f>
        <v>0.8</v>
      </c>
      <c r="AK26" s="202">
        <f t="shared" si="15"/>
        <v>0.8</v>
      </c>
      <c r="AL26" s="159">
        <f>+MAGNITUDES!AD26</f>
        <v>0.8</v>
      </c>
      <c r="AM26" s="202">
        <f t="shared" si="16"/>
        <v>0.8</v>
      </c>
      <c r="AN26" s="138"/>
    </row>
    <row r="27" spans="1:45" s="107" customFormat="1" ht="38.25">
      <c r="A27" s="87" t="s">
        <v>30</v>
      </c>
      <c r="B27" s="93" t="s">
        <v>31</v>
      </c>
      <c r="C27" s="93" t="s">
        <v>63</v>
      </c>
      <c r="D27" s="93" t="s">
        <v>187</v>
      </c>
      <c r="E27" s="93" t="s">
        <v>73</v>
      </c>
      <c r="F27" s="162">
        <v>0</v>
      </c>
      <c r="G27" s="162">
        <f>+K27</f>
        <v>1</v>
      </c>
      <c r="H27" s="122" t="s">
        <v>35</v>
      </c>
      <c r="I27" s="123" t="s">
        <v>36</v>
      </c>
      <c r="J27" s="201">
        <v>1</v>
      </c>
      <c r="K27" s="75">
        <f>+M27+W27+Y27+AD27+AF27</f>
        <v>1</v>
      </c>
      <c r="L27" s="167">
        <v>0.15</v>
      </c>
      <c r="M27" s="168">
        <v>0.15</v>
      </c>
      <c r="N27" s="156">
        <f>+M27/L27</f>
        <v>1</v>
      </c>
      <c r="O27" s="154">
        <v>1</v>
      </c>
      <c r="P27" s="167">
        <v>0.3</v>
      </c>
      <c r="Q27" s="169">
        <v>0.03</v>
      </c>
      <c r="R27" s="158">
        <f t="shared" si="2"/>
        <v>0.1</v>
      </c>
      <c r="S27" s="169">
        <v>0.13</v>
      </c>
      <c r="T27" s="158">
        <f t="shared" si="1"/>
        <v>0.43333333333333335</v>
      </c>
      <c r="U27" s="169">
        <v>0.22</v>
      </c>
      <c r="V27" s="158">
        <f t="shared" si="17"/>
        <v>0.73333333333333339</v>
      </c>
      <c r="W27" s="168">
        <v>0.3</v>
      </c>
      <c r="X27" s="158">
        <f t="shared" si="4"/>
        <v>1</v>
      </c>
      <c r="Y27" s="155">
        <f>+MAGNITUDES!R27</f>
        <v>0.25</v>
      </c>
      <c r="Z27" s="190">
        <v>8338</v>
      </c>
      <c r="AA27" s="158">
        <f t="shared" si="5"/>
        <v>33352</v>
      </c>
      <c r="AB27" s="190">
        <f>+MAGNITUDES!S27</f>
        <v>0.25</v>
      </c>
      <c r="AC27" s="158">
        <f t="shared" si="6"/>
        <v>1</v>
      </c>
      <c r="AD27" s="167">
        <v>0.25</v>
      </c>
      <c r="AE27" s="130"/>
      <c r="AF27" s="167">
        <v>0.05</v>
      </c>
      <c r="AG27" s="125"/>
      <c r="AH27" s="97">
        <f t="shared" si="7"/>
        <v>1</v>
      </c>
      <c r="AI27" s="202">
        <f>+AH27</f>
        <v>1</v>
      </c>
      <c r="AJ27" s="158">
        <f>+MAGNITUDES!AC27</f>
        <v>1</v>
      </c>
      <c r="AK27" s="202">
        <f t="shared" si="15"/>
        <v>1</v>
      </c>
      <c r="AL27" s="159">
        <f>+MAGNITUDES!AD27</f>
        <v>1</v>
      </c>
      <c r="AM27" s="202">
        <f t="shared" si="16"/>
        <v>1</v>
      </c>
      <c r="AN27" s="138"/>
    </row>
    <row r="28" spans="1:45" s="107" customFormat="1" ht="51">
      <c r="A28" s="87" t="s">
        <v>30</v>
      </c>
      <c r="B28" s="93" t="s">
        <v>31</v>
      </c>
      <c r="C28" s="93" t="s">
        <v>63</v>
      </c>
      <c r="D28" s="93" t="s">
        <v>172</v>
      </c>
      <c r="E28" s="93" t="s">
        <v>74</v>
      </c>
      <c r="F28" s="256">
        <v>288397</v>
      </c>
      <c r="G28" s="256">
        <f>+K28+K29+K30+K31</f>
        <v>706093</v>
      </c>
      <c r="H28" s="126" t="s">
        <v>39</v>
      </c>
      <c r="I28" s="123" t="s">
        <v>36</v>
      </c>
      <c r="J28" s="201">
        <v>0.38529999999999998</v>
      </c>
      <c r="K28" s="75">
        <f>+M28+W28+Y28+AD28+AF28</f>
        <v>272000</v>
      </c>
      <c r="L28" s="155">
        <v>50000</v>
      </c>
      <c r="M28" s="170">
        <v>49831</v>
      </c>
      <c r="N28" s="156">
        <f t="shared" si="0"/>
        <v>0.99661999999999995</v>
      </c>
      <c r="O28" s="154">
        <v>0.99661999999999995</v>
      </c>
      <c r="P28" s="155">
        <v>61900</v>
      </c>
      <c r="Q28" s="171">
        <v>40357</v>
      </c>
      <c r="R28" s="158">
        <f t="shared" si="2"/>
        <v>0.65197092084006458</v>
      </c>
      <c r="S28" s="157">
        <v>48605</v>
      </c>
      <c r="T28" s="158">
        <f t="shared" si="1"/>
        <v>0.78521809369951534</v>
      </c>
      <c r="U28" s="157">
        <v>64249</v>
      </c>
      <c r="V28" s="158">
        <f t="shared" si="17"/>
        <v>1.0379483037156705</v>
      </c>
      <c r="W28" s="170">
        <v>66074</v>
      </c>
      <c r="X28" s="158">
        <f t="shared" si="4"/>
        <v>1.0674313408723748</v>
      </c>
      <c r="Y28" s="155">
        <f>+MAGNITUDES!R28</f>
        <v>52900</v>
      </c>
      <c r="Z28" s="190">
        <v>8339</v>
      </c>
      <c r="AA28" s="158">
        <f t="shared" si="5"/>
        <v>0.15763705103969755</v>
      </c>
      <c r="AB28" s="190">
        <f>+MAGNITUDES!S28</f>
        <v>53459</v>
      </c>
      <c r="AC28" s="158">
        <f t="shared" si="6"/>
        <v>1.0105671077504725</v>
      </c>
      <c r="AD28" s="155">
        <v>56100</v>
      </c>
      <c r="AE28" s="125"/>
      <c r="AF28" s="155">
        <v>47095</v>
      </c>
      <c r="AG28" s="125"/>
      <c r="AH28" s="97">
        <f t="shared" si="7"/>
        <v>0.38937150661625702</v>
      </c>
      <c r="AI28" s="279">
        <f>+SUM(AH28:AH31)</f>
        <v>1.0367066584442139</v>
      </c>
      <c r="AJ28" s="158">
        <f>+MAGNITUDES!AC28</f>
        <v>0.95269999999999999</v>
      </c>
      <c r="AK28" s="281">
        <f>+(AJ28*J28)+(AJ29*J29)+(AJ30*J30)+(AJ31*J31)</f>
        <v>0.98890523000000008</v>
      </c>
      <c r="AL28" s="159">
        <f>+MAGNITUDES!AD28</f>
        <v>0.95269999999999999</v>
      </c>
      <c r="AM28" s="281">
        <f>+(AL28*J28)+(AL29*J29)+(AL30*J30)+(AL31*J31)</f>
        <v>0.98890523000000008</v>
      </c>
      <c r="AN28" s="138"/>
    </row>
    <row r="29" spans="1:45" s="107" customFormat="1" ht="51">
      <c r="A29" s="87" t="s">
        <v>30</v>
      </c>
      <c r="B29" s="93" t="s">
        <v>31</v>
      </c>
      <c r="C29" s="93" t="s">
        <v>63</v>
      </c>
      <c r="D29" s="93" t="s">
        <v>172</v>
      </c>
      <c r="E29" s="93" t="s">
        <v>74</v>
      </c>
      <c r="F29" s="256"/>
      <c r="G29" s="256"/>
      <c r="H29" s="129" t="s">
        <v>66</v>
      </c>
      <c r="I29" s="123" t="s">
        <v>36</v>
      </c>
      <c r="J29" s="201">
        <v>0.48020000000000002</v>
      </c>
      <c r="K29" s="75">
        <f>+M29+W29+Y29+AD29+AF29</f>
        <v>338983</v>
      </c>
      <c r="L29" s="155">
        <v>70000</v>
      </c>
      <c r="M29" s="170">
        <v>79874</v>
      </c>
      <c r="N29" s="156">
        <f t="shared" si="0"/>
        <v>1.1410571428571428</v>
      </c>
      <c r="O29" s="154">
        <v>1.1410571428571428</v>
      </c>
      <c r="P29" s="155">
        <v>69109</v>
      </c>
      <c r="Q29" s="171">
        <v>50489</v>
      </c>
      <c r="R29" s="158">
        <f t="shared" si="2"/>
        <v>0.73057054797493814</v>
      </c>
      <c r="S29" s="157">
        <v>47272</v>
      </c>
      <c r="T29" s="158">
        <f t="shared" si="1"/>
        <v>0.68402089452893255</v>
      </c>
      <c r="U29" s="157">
        <v>68662</v>
      </c>
      <c r="V29" s="158">
        <f t="shared" si="17"/>
        <v>0.99353195676395256</v>
      </c>
      <c r="W29" s="170">
        <v>69109</v>
      </c>
      <c r="X29" s="158">
        <f t="shared" si="4"/>
        <v>1</v>
      </c>
      <c r="Y29" s="155">
        <f>+MAGNITUDES!R29</f>
        <v>70000</v>
      </c>
      <c r="Z29" s="190">
        <v>8340</v>
      </c>
      <c r="AA29" s="158">
        <f t="shared" si="5"/>
        <v>0.11914285714285715</v>
      </c>
      <c r="AB29" s="190">
        <f>+MAGNITUDES!S29</f>
        <v>71369</v>
      </c>
      <c r="AC29" s="158">
        <f t="shared" si="6"/>
        <v>1.0195571428571428</v>
      </c>
      <c r="AD29" s="155">
        <v>70000</v>
      </c>
      <c r="AE29" s="125"/>
      <c r="AF29" s="155">
        <v>50000</v>
      </c>
      <c r="AG29" s="125"/>
      <c r="AH29" s="97">
        <f t="shared" si="7"/>
        <v>0.48959133999999999</v>
      </c>
      <c r="AI29" s="279"/>
      <c r="AJ29" s="158">
        <f>+MAGNITUDES!AC29</f>
        <v>1.0034000000000001</v>
      </c>
      <c r="AK29" s="282"/>
      <c r="AL29" s="159">
        <f>+MAGNITUDES!AD29</f>
        <v>1.0034000000000001</v>
      </c>
      <c r="AM29" s="282"/>
      <c r="AN29" s="138"/>
      <c r="AS29" s="187"/>
    </row>
    <row r="30" spans="1:45" s="107" customFormat="1" ht="51">
      <c r="A30" s="87" t="s">
        <v>30</v>
      </c>
      <c r="B30" s="93" t="s">
        <v>31</v>
      </c>
      <c r="C30" s="93" t="s">
        <v>63</v>
      </c>
      <c r="D30" s="93" t="s">
        <v>172</v>
      </c>
      <c r="E30" s="93" t="s">
        <v>74</v>
      </c>
      <c r="F30" s="256"/>
      <c r="G30" s="256"/>
      <c r="H30" s="128" t="s">
        <v>60</v>
      </c>
      <c r="I30" s="123" t="s">
        <v>36</v>
      </c>
      <c r="J30" s="201">
        <v>0.12470000000000001</v>
      </c>
      <c r="K30" s="75">
        <f>+M30+W30+Y30+AD30+AF30</f>
        <v>88000</v>
      </c>
      <c r="L30" s="155">
        <v>17600</v>
      </c>
      <c r="M30" s="170">
        <v>19282</v>
      </c>
      <c r="N30" s="156">
        <f t="shared" si="0"/>
        <v>1.0955681818181817</v>
      </c>
      <c r="O30" s="154">
        <v>1.0955681818181817</v>
      </c>
      <c r="P30" s="155">
        <v>17600</v>
      </c>
      <c r="Q30" s="171">
        <v>20046</v>
      </c>
      <c r="R30" s="158">
        <f t="shared" si="2"/>
        <v>1.1389772727272727</v>
      </c>
      <c r="S30" s="157">
        <v>20213</v>
      </c>
      <c r="T30" s="158">
        <f t="shared" si="1"/>
        <v>1.1484659090909091</v>
      </c>
      <c r="U30" s="157">
        <v>20213</v>
      </c>
      <c r="V30" s="158">
        <f t="shared" si="17"/>
        <v>1.1484659090909091</v>
      </c>
      <c r="W30" s="170">
        <v>20213</v>
      </c>
      <c r="X30" s="158">
        <f t="shared" si="4"/>
        <v>1.1484659090909091</v>
      </c>
      <c r="Y30" s="155">
        <f>+MAGNITUDES!R30</f>
        <v>18600</v>
      </c>
      <c r="Z30" s="190">
        <v>8341</v>
      </c>
      <c r="AA30" s="158">
        <f t="shared" si="5"/>
        <v>0.44844086021505375</v>
      </c>
      <c r="AB30" s="190">
        <f>+MAGNITUDES!S30</f>
        <v>22067</v>
      </c>
      <c r="AC30" s="158">
        <f t="shared" si="6"/>
        <v>1.1863978494623655</v>
      </c>
      <c r="AD30" s="155">
        <v>18600</v>
      </c>
      <c r="AE30" s="125"/>
      <c r="AF30" s="155">
        <v>11305</v>
      </c>
      <c r="AG30" s="125"/>
      <c r="AH30" s="97">
        <f t="shared" si="7"/>
        <v>0.14794381182795699</v>
      </c>
      <c r="AI30" s="279"/>
      <c r="AJ30" s="158">
        <f>+MAGNITUDES!AC30</f>
        <v>1.0434000000000001</v>
      </c>
      <c r="AK30" s="282"/>
      <c r="AL30" s="159">
        <f>+MAGNITUDES!AD30</f>
        <v>1.0434000000000001</v>
      </c>
      <c r="AM30" s="282"/>
      <c r="AN30" s="138"/>
    </row>
    <row r="31" spans="1:45" s="107" customFormat="1" ht="51">
      <c r="A31" s="87" t="s">
        <v>30</v>
      </c>
      <c r="B31" s="93" t="s">
        <v>31</v>
      </c>
      <c r="C31" s="93" t="s">
        <v>63</v>
      </c>
      <c r="D31" s="93" t="s">
        <v>172</v>
      </c>
      <c r="E31" s="93" t="s">
        <v>74</v>
      </c>
      <c r="F31" s="256"/>
      <c r="G31" s="256"/>
      <c r="H31" s="131" t="s">
        <v>75</v>
      </c>
      <c r="I31" s="123" t="s">
        <v>36</v>
      </c>
      <c r="J31" s="201">
        <v>9.7999999999999997E-3</v>
      </c>
      <c r="K31" s="75">
        <f>+M31+W31+Y31+AD31+AF31</f>
        <v>7110</v>
      </c>
      <c r="L31" s="155">
        <v>500</v>
      </c>
      <c r="M31" s="170">
        <v>645</v>
      </c>
      <c r="N31" s="156">
        <f t="shared" si="0"/>
        <v>1.29</v>
      </c>
      <c r="O31" s="154">
        <v>1.29</v>
      </c>
      <c r="P31" s="155">
        <v>1179</v>
      </c>
      <c r="Q31" s="171">
        <v>1123</v>
      </c>
      <c r="R31" s="158">
        <f t="shared" si="2"/>
        <v>0.95250212044105176</v>
      </c>
      <c r="S31" s="157">
        <v>1221</v>
      </c>
      <c r="T31" s="158">
        <f t="shared" si="1"/>
        <v>1.0356234096692112</v>
      </c>
      <c r="U31" s="157">
        <v>1221</v>
      </c>
      <c r="V31" s="158">
        <f t="shared" si="17"/>
        <v>1.0356234096692112</v>
      </c>
      <c r="W31" s="170">
        <v>1221</v>
      </c>
      <c r="X31" s="158">
        <f t="shared" si="4"/>
        <v>1.0356234096692112</v>
      </c>
      <c r="Y31" s="155">
        <f>+MAGNITUDES!R31</f>
        <v>2718</v>
      </c>
      <c r="Z31" s="190">
        <v>8342</v>
      </c>
      <c r="AA31" s="158">
        <f t="shared" si="5"/>
        <v>3.069168506254599</v>
      </c>
      <c r="AB31" s="190">
        <f>+MAGNITUDES!S31</f>
        <v>2718</v>
      </c>
      <c r="AC31" s="158">
        <f t="shared" si="6"/>
        <v>1</v>
      </c>
      <c r="AD31" s="155">
        <v>2500</v>
      </c>
      <c r="AE31" s="125"/>
      <c r="AF31" s="155">
        <v>26</v>
      </c>
      <c r="AG31" s="125"/>
      <c r="AH31" s="97">
        <f t="shared" si="7"/>
        <v>9.7999999999999997E-3</v>
      </c>
      <c r="AI31" s="279"/>
      <c r="AJ31" s="158">
        <f>+MAGNITUDES!AC31</f>
        <v>1.0086999999999999</v>
      </c>
      <c r="AK31" s="283"/>
      <c r="AL31" s="159">
        <f>+MAGNITUDES!AD31</f>
        <v>1.0086999999999999</v>
      </c>
      <c r="AM31" s="283"/>
      <c r="AN31" s="138"/>
    </row>
    <row r="32" spans="1:45" s="107" customFormat="1" ht="48" customHeight="1">
      <c r="A32" s="87" t="s">
        <v>30</v>
      </c>
      <c r="B32" s="93" t="s">
        <v>31</v>
      </c>
      <c r="C32" s="93" t="s">
        <v>63</v>
      </c>
      <c r="D32" s="93" t="s">
        <v>76</v>
      </c>
      <c r="E32" s="93" t="s">
        <v>77</v>
      </c>
      <c r="F32" s="162">
        <v>0</v>
      </c>
      <c r="G32" s="162">
        <f>+K32</f>
        <v>90000</v>
      </c>
      <c r="H32" s="126" t="s">
        <v>39</v>
      </c>
      <c r="I32" s="123" t="s">
        <v>42</v>
      </c>
      <c r="J32" s="201">
        <v>1</v>
      </c>
      <c r="K32" s="75">
        <f>+AF32</f>
        <v>90000</v>
      </c>
      <c r="L32" s="155">
        <v>48000</v>
      </c>
      <c r="M32" s="95">
        <v>47009</v>
      </c>
      <c r="N32" s="156">
        <f t="shared" si="0"/>
        <v>0.97935416666666664</v>
      </c>
      <c r="O32" s="154">
        <v>0.97935416666666664</v>
      </c>
      <c r="P32" s="155">
        <v>70000</v>
      </c>
      <c r="Q32" s="157">
        <v>36167</v>
      </c>
      <c r="R32" s="158">
        <f>+Q32/P32</f>
        <v>0.51667142857142856</v>
      </c>
      <c r="S32" s="157">
        <v>53621</v>
      </c>
      <c r="T32" s="158">
        <f>+(S32-M32)/(P32-M32)</f>
        <v>0.28759079639859075</v>
      </c>
      <c r="U32" s="157">
        <v>73116</v>
      </c>
      <c r="V32" s="158">
        <v>1.1355</v>
      </c>
      <c r="W32" s="95">
        <v>80901</v>
      </c>
      <c r="X32" s="158">
        <v>1.4741</v>
      </c>
      <c r="Y32" s="155">
        <f>+MAGNITUDES!R32</f>
        <v>83500</v>
      </c>
      <c r="Z32" s="190">
        <v>8343</v>
      </c>
      <c r="AA32" s="158">
        <f t="shared" si="5"/>
        <v>9.9916167664670652E-2</v>
      </c>
      <c r="AB32" s="190">
        <f>+MAGNITUDES!S32</f>
        <v>83903</v>
      </c>
      <c r="AC32" s="158">
        <f t="shared" si="6"/>
        <v>1.0048263473053891</v>
      </c>
      <c r="AD32" s="155">
        <v>88500</v>
      </c>
      <c r="AE32" s="125"/>
      <c r="AF32" s="155">
        <v>90000</v>
      </c>
      <c r="AG32" s="125"/>
      <c r="AH32" s="97">
        <f t="shared" si="7"/>
        <v>1.0048263473053891</v>
      </c>
      <c r="AI32" s="202">
        <f>+AH32</f>
        <v>1.0048263473053891</v>
      </c>
      <c r="AJ32" s="158">
        <f>+MAGNITUDES!AC32</f>
        <v>0.4103</v>
      </c>
      <c r="AK32" s="202">
        <f t="shared" ref="AK32" si="18">+AJ32</f>
        <v>0.4103</v>
      </c>
      <c r="AL32" s="159">
        <f>+MAGNITUDES!AD32</f>
        <v>0.4103</v>
      </c>
      <c r="AM32" s="202">
        <f t="shared" ref="AM32" si="19">+AL32</f>
        <v>0.4103</v>
      </c>
      <c r="AN32" s="138"/>
      <c r="AS32" s="187"/>
    </row>
    <row r="33" spans="1:45" s="107" customFormat="1" ht="52.5" customHeight="1">
      <c r="A33" s="87" t="s">
        <v>30</v>
      </c>
      <c r="B33" s="93" t="s">
        <v>31</v>
      </c>
      <c r="C33" s="93" t="s">
        <v>63</v>
      </c>
      <c r="D33" s="93" t="s">
        <v>78</v>
      </c>
      <c r="E33" s="93" t="s">
        <v>79</v>
      </c>
      <c r="F33" s="256">
        <v>1297</v>
      </c>
      <c r="G33" s="256">
        <f>+K33+K34+K35</f>
        <v>5545</v>
      </c>
      <c r="H33" s="122" t="s">
        <v>35</v>
      </c>
      <c r="I33" s="123" t="s">
        <v>36</v>
      </c>
      <c r="J33" s="201">
        <v>0.72160000000000002</v>
      </c>
      <c r="K33" s="75">
        <f>+M33+W33+Y33+AD33+AF33</f>
        <v>4000</v>
      </c>
      <c r="L33" s="155">
        <v>400</v>
      </c>
      <c r="M33" s="95">
        <v>400</v>
      </c>
      <c r="N33" s="156">
        <f t="shared" si="0"/>
        <v>1</v>
      </c>
      <c r="O33" s="154">
        <v>1</v>
      </c>
      <c r="P33" s="155">
        <v>800</v>
      </c>
      <c r="Q33" s="157">
        <v>0</v>
      </c>
      <c r="R33" s="158">
        <f t="shared" si="2"/>
        <v>0</v>
      </c>
      <c r="S33" s="157">
        <v>0</v>
      </c>
      <c r="T33" s="158">
        <f t="shared" ref="T33:T46" si="20">+S33/P33</f>
        <v>0</v>
      </c>
      <c r="U33" s="157">
        <v>618</v>
      </c>
      <c r="V33" s="158">
        <f t="shared" si="17"/>
        <v>0.77249999999999996</v>
      </c>
      <c r="W33" s="95">
        <v>1020</v>
      </c>
      <c r="X33" s="158">
        <f t="shared" si="4"/>
        <v>1.2749999999999999</v>
      </c>
      <c r="Y33" s="155">
        <f>+MAGNITUDES!R33</f>
        <v>1200</v>
      </c>
      <c r="Z33" s="190">
        <v>8344</v>
      </c>
      <c r="AA33" s="158">
        <f t="shared" si="5"/>
        <v>6.9533333333333331</v>
      </c>
      <c r="AB33" s="190">
        <f>+MAGNITUDES!S33</f>
        <v>1356</v>
      </c>
      <c r="AC33" s="158">
        <f t="shared" si="6"/>
        <v>1.1299999999999999</v>
      </c>
      <c r="AD33" s="155">
        <v>1300</v>
      </c>
      <c r="AE33" s="125"/>
      <c r="AF33" s="155">
        <v>80</v>
      </c>
      <c r="AG33" s="125"/>
      <c r="AH33" s="97">
        <f t="shared" si="7"/>
        <v>0.81540799999999991</v>
      </c>
      <c r="AI33" s="279">
        <f>+SUM(AH33:AH35)</f>
        <v>1.1094630684931506</v>
      </c>
      <c r="AJ33" s="158">
        <f>+MAGNITUDES!AC33</f>
        <v>1.0770999999999999</v>
      </c>
      <c r="AK33" s="281">
        <f>+(AJ33*J33)+(AJ34*J34)+(AJ35*J35)</f>
        <v>1.0592542899999999</v>
      </c>
      <c r="AL33" s="159">
        <f>+MAGNITUDES!AD33</f>
        <v>1.0770999999999999</v>
      </c>
      <c r="AM33" s="279">
        <f>+(AL33*J33)+(AL34*J34)+(AL35*J35)</f>
        <v>1.0592542899999999</v>
      </c>
      <c r="AN33" s="138"/>
    </row>
    <row r="34" spans="1:45" s="107" customFormat="1" ht="44.25" customHeight="1">
      <c r="A34" s="87" t="s">
        <v>30</v>
      </c>
      <c r="B34" s="93" t="s">
        <v>31</v>
      </c>
      <c r="C34" s="93" t="s">
        <v>63</v>
      </c>
      <c r="D34" s="93" t="s">
        <v>78</v>
      </c>
      <c r="E34" s="93" t="s">
        <v>79</v>
      </c>
      <c r="F34" s="256"/>
      <c r="G34" s="256"/>
      <c r="H34" s="128" t="s">
        <v>60</v>
      </c>
      <c r="I34" s="123" t="s">
        <v>36</v>
      </c>
      <c r="J34" s="201">
        <v>0.27210000000000001</v>
      </c>
      <c r="K34" s="75">
        <f>+M34+W34+Y34+AD34+AF34</f>
        <v>1508</v>
      </c>
      <c r="L34" s="172">
        <v>350</v>
      </c>
      <c r="M34" s="95">
        <v>345</v>
      </c>
      <c r="N34" s="156">
        <f t="shared" si="0"/>
        <v>0.98571428571428577</v>
      </c>
      <c r="O34" s="154">
        <v>0.98571428571428577</v>
      </c>
      <c r="P34" s="155">
        <v>374</v>
      </c>
      <c r="Q34" s="157">
        <v>360</v>
      </c>
      <c r="R34" s="158">
        <f t="shared" si="2"/>
        <v>0.96256684491978606</v>
      </c>
      <c r="S34" s="157">
        <v>360</v>
      </c>
      <c r="T34" s="158">
        <f t="shared" si="20"/>
        <v>0.96256684491978606</v>
      </c>
      <c r="U34" s="157">
        <v>415</v>
      </c>
      <c r="V34" s="158">
        <f t="shared" si="17"/>
        <v>1.1096256684491979</v>
      </c>
      <c r="W34" s="95">
        <v>422</v>
      </c>
      <c r="X34" s="158">
        <f t="shared" si="4"/>
        <v>1.1283422459893049</v>
      </c>
      <c r="Y34" s="155">
        <f>+MAGNITUDES!R34</f>
        <v>365</v>
      </c>
      <c r="Z34" s="190">
        <v>8345</v>
      </c>
      <c r="AA34" s="158">
        <f t="shared" si="5"/>
        <v>22.863013698630137</v>
      </c>
      <c r="AB34" s="190">
        <f>+MAGNITUDES!S34</f>
        <v>386</v>
      </c>
      <c r="AC34" s="158">
        <f t="shared" si="6"/>
        <v>1.0575342465753426</v>
      </c>
      <c r="AD34" s="155">
        <v>356</v>
      </c>
      <c r="AE34" s="125"/>
      <c r="AF34" s="155">
        <v>20</v>
      </c>
      <c r="AG34" s="125"/>
      <c r="AH34" s="97">
        <f t="shared" si="7"/>
        <v>0.28775506849315075</v>
      </c>
      <c r="AI34" s="279"/>
      <c r="AJ34" s="158">
        <f>+MAGNITUDES!AC34</f>
        <v>1.0133000000000001</v>
      </c>
      <c r="AK34" s="282"/>
      <c r="AL34" s="159">
        <f>+MAGNITUDES!AD34</f>
        <v>1.0133000000000001</v>
      </c>
      <c r="AM34" s="279"/>
      <c r="AN34" s="138"/>
      <c r="AS34" s="187"/>
    </row>
    <row r="35" spans="1:45" s="107" customFormat="1" ht="47.25" customHeight="1">
      <c r="A35" s="87" t="s">
        <v>30</v>
      </c>
      <c r="B35" s="93" t="s">
        <v>31</v>
      </c>
      <c r="C35" s="93" t="s">
        <v>63</v>
      </c>
      <c r="D35" s="93" t="s">
        <v>78</v>
      </c>
      <c r="E35" s="93" t="s">
        <v>79</v>
      </c>
      <c r="F35" s="256"/>
      <c r="G35" s="256"/>
      <c r="H35" s="131" t="s">
        <v>75</v>
      </c>
      <c r="I35" s="123" t="s">
        <v>36</v>
      </c>
      <c r="J35" s="201">
        <v>6.3E-3</v>
      </c>
      <c r="K35" s="75">
        <f>+M35+W35+Y35+AD35+AF35</f>
        <v>37</v>
      </c>
      <c r="L35" s="155">
        <v>5</v>
      </c>
      <c r="M35" s="95">
        <v>7</v>
      </c>
      <c r="N35" s="156">
        <f t="shared" si="0"/>
        <v>1.4</v>
      </c>
      <c r="O35" s="154">
        <v>1.4</v>
      </c>
      <c r="P35" s="155">
        <v>10</v>
      </c>
      <c r="Q35" s="157">
        <v>10</v>
      </c>
      <c r="R35" s="158">
        <f t="shared" si="2"/>
        <v>1</v>
      </c>
      <c r="S35" s="157">
        <v>12</v>
      </c>
      <c r="T35" s="158">
        <f t="shared" si="20"/>
        <v>1.2</v>
      </c>
      <c r="U35" s="157">
        <v>12</v>
      </c>
      <c r="V35" s="158">
        <f t="shared" si="17"/>
        <v>1.2</v>
      </c>
      <c r="W35" s="95">
        <v>12</v>
      </c>
      <c r="X35" s="158">
        <f t="shared" si="4"/>
        <v>1.2</v>
      </c>
      <c r="Y35" s="155">
        <f>+MAGNITUDES!R35</f>
        <v>12</v>
      </c>
      <c r="Z35" s="190">
        <v>8346</v>
      </c>
      <c r="AA35" s="158">
        <f t="shared" si="5"/>
        <v>695.5</v>
      </c>
      <c r="AB35" s="190">
        <f>+MAGNITUDES!S35</f>
        <v>12</v>
      </c>
      <c r="AC35" s="158">
        <f t="shared" si="6"/>
        <v>1</v>
      </c>
      <c r="AD35" s="155">
        <v>6</v>
      </c>
      <c r="AE35" s="125"/>
      <c r="AF35" s="155">
        <v>0</v>
      </c>
      <c r="AG35" s="125"/>
      <c r="AH35" s="97">
        <f t="shared" si="7"/>
        <v>6.3E-3</v>
      </c>
      <c r="AI35" s="279"/>
      <c r="AJ35" s="158">
        <f>+MAGNITUDES!AC35</f>
        <v>1</v>
      </c>
      <c r="AK35" s="283"/>
      <c r="AL35" s="159">
        <f>+MAGNITUDES!AD35</f>
        <v>1</v>
      </c>
      <c r="AM35" s="279"/>
      <c r="AN35" s="138"/>
      <c r="AS35" s="187"/>
    </row>
    <row r="36" spans="1:45" s="107" customFormat="1" ht="38.25">
      <c r="A36" s="87" t="s">
        <v>30</v>
      </c>
      <c r="B36" s="93" t="s">
        <v>31</v>
      </c>
      <c r="C36" s="93" t="s">
        <v>63</v>
      </c>
      <c r="D36" s="93" t="s">
        <v>80</v>
      </c>
      <c r="E36" s="93" t="s">
        <v>81</v>
      </c>
      <c r="F36" s="162">
        <v>32</v>
      </c>
      <c r="G36" s="162">
        <f>+K36</f>
        <v>45</v>
      </c>
      <c r="H36" s="122" t="s">
        <v>35</v>
      </c>
      <c r="I36" s="123" t="s">
        <v>67</v>
      </c>
      <c r="J36" s="201">
        <v>1</v>
      </c>
      <c r="K36" s="75">
        <v>45</v>
      </c>
      <c r="L36" s="155">
        <v>0</v>
      </c>
      <c r="M36" s="95">
        <v>0</v>
      </c>
      <c r="N36" s="135" t="s">
        <v>49</v>
      </c>
      <c r="O36" s="154" t="s">
        <v>49</v>
      </c>
      <c r="P36" s="155">
        <v>45</v>
      </c>
      <c r="Q36" s="157">
        <v>0</v>
      </c>
      <c r="R36" s="158">
        <f>+Q36/P36</f>
        <v>0</v>
      </c>
      <c r="S36" s="157">
        <v>0</v>
      </c>
      <c r="T36" s="158">
        <f t="shared" si="20"/>
        <v>0</v>
      </c>
      <c r="U36" s="157">
        <v>27</v>
      </c>
      <c r="V36" s="158">
        <f t="shared" si="17"/>
        <v>0.6</v>
      </c>
      <c r="W36" s="95">
        <v>45</v>
      </c>
      <c r="X36" s="158">
        <f t="shared" si="4"/>
        <v>1</v>
      </c>
      <c r="Y36" s="155">
        <f>+MAGNITUDES!R36</f>
        <v>45</v>
      </c>
      <c r="Z36" s="190">
        <v>8347</v>
      </c>
      <c r="AA36" s="158">
        <f t="shared" si="5"/>
        <v>185.48888888888888</v>
      </c>
      <c r="AB36" s="190">
        <f>+MAGNITUDES!S36</f>
        <v>69</v>
      </c>
      <c r="AC36" s="158">
        <f t="shared" si="6"/>
        <v>1.5333333333333334</v>
      </c>
      <c r="AD36" s="155">
        <v>45</v>
      </c>
      <c r="AE36" s="125"/>
      <c r="AF36" s="155">
        <v>45</v>
      </c>
      <c r="AG36" s="125"/>
      <c r="AH36" s="97">
        <f t="shared" si="7"/>
        <v>1.5333333333333334</v>
      </c>
      <c r="AI36" s="202">
        <f>+AH36</f>
        <v>1.5333333333333334</v>
      </c>
      <c r="AJ36" s="158">
        <f>+MAGNITUDES!AC36</f>
        <v>0.88329999999999997</v>
      </c>
      <c r="AK36" s="202">
        <f t="shared" ref="AK36:AK37" si="21">+AJ36</f>
        <v>0.88329999999999997</v>
      </c>
      <c r="AL36" s="159">
        <f>+MAGNITUDES!AD36</f>
        <v>0.88329999999999997</v>
      </c>
      <c r="AM36" s="202">
        <f t="shared" ref="AM36:AM37" si="22">+AL36</f>
        <v>0.88329999999999997</v>
      </c>
      <c r="AN36" s="138"/>
    </row>
    <row r="37" spans="1:45" s="107" customFormat="1" ht="38.25">
      <c r="A37" s="87" t="s">
        <v>30</v>
      </c>
      <c r="B37" s="93" t="s">
        <v>31</v>
      </c>
      <c r="C37" s="93" t="s">
        <v>63</v>
      </c>
      <c r="D37" s="93" t="s">
        <v>82</v>
      </c>
      <c r="E37" s="93" t="s">
        <v>83</v>
      </c>
      <c r="F37" s="162">
        <v>1400</v>
      </c>
      <c r="G37" s="162">
        <f>+K37</f>
        <v>1400</v>
      </c>
      <c r="H37" s="129" t="s">
        <v>66</v>
      </c>
      <c r="I37" s="123" t="s">
        <v>67</v>
      </c>
      <c r="J37" s="201">
        <v>1</v>
      </c>
      <c r="K37" s="75">
        <v>1400</v>
      </c>
      <c r="L37" s="155">
        <v>1400</v>
      </c>
      <c r="M37" s="95">
        <v>1453</v>
      </c>
      <c r="N37" s="156">
        <f t="shared" si="0"/>
        <v>1.0378571428571428</v>
      </c>
      <c r="O37" s="154">
        <v>1.0378571428571428</v>
      </c>
      <c r="P37" s="155">
        <v>1400</v>
      </c>
      <c r="Q37" s="157">
        <v>536</v>
      </c>
      <c r="R37" s="158">
        <f>+Q37/P37</f>
        <v>0.38285714285714284</v>
      </c>
      <c r="S37" s="157">
        <v>1453</v>
      </c>
      <c r="T37" s="158">
        <f t="shared" si="20"/>
        <v>1.0378571428571428</v>
      </c>
      <c r="U37" s="157">
        <v>1453</v>
      </c>
      <c r="V37" s="158">
        <f t="shared" si="17"/>
        <v>1.0378571428571428</v>
      </c>
      <c r="W37" s="95">
        <v>1453</v>
      </c>
      <c r="X37" s="158">
        <f t="shared" si="4"/>
        <v>1.0378571428571428</v>
      </c>
      <c r="Y37" s="155">
        <f>+MAGNITUDES!R37</f>
        <v>1400</v>
      </c>
      <c r="Z37" s="190">
        <v>8348</v>
      </c>
      <c r="AA37" s="158">
        <f t="shared" si="5"/>
        <v>5.9628571428571426</v>
      </c>
      <c r="AB37" s="190">
        <f>+MAGNITUDES!S37</f>
        <v>1505</v>
      </c>
      <c r="AC37" s="158">
        <f t="shared" si="6"/>
        <v>1.075</v>
      </c>
      <c r="AD37" s="155">
        <v>1400</v>
      </c>
      <c r="AE37" s="125"/>
      <c r="AF37" s="155">
        <v>1400</v>
      </c>
      <c r="AG37" s="125"/>
      <c r="AH37" s="97">
        <f t="shared" si="7"/>
        <v>1.075</v>
      </c>
      <c r="AI37" s="202">
        <f>+AH37</f>
        <v>1.075</v>
      </c>
      <c r="AJ37" s="158">
        <f>+MAGNITUDES!AC37</f>
        <v>1.1181000000000001</v>
      </c>
      <c r="AK37" s="202">
        <f t="shared" si="21"/>
        <v>1.1181000000000001</v>
      </c>
      <c r="AL37" s="159">
        <f>+MAGNITUDES!AD37</f>
        <v>1.1181000000000001</v>
      </c>
      <c r="AM37" s="202">
        <f t="shared" si="22"/>
        <v>1.1181000000000001</v>
      </c>
      <c r="AN37" s="138"/>
    </row>
    <row r="38" spans="1:45" s="107" customFormat="1" ht="38.25">
      <c r="A38" s="87" t="s">
        <v>30</v>
      </c>
      <c r="B38" s="93" t="s">
        <v>31</v>
      </c>
      <c r="C38" s="93" t="s">
        <v>63</v>
      </c>
      <c r="D38" s="93" t="s">
        <v>84</v>
      </c>
      <c r="E38" s="93" t="s">
        <v>85</v>
      </c>
      <c r="F38" s="256">
        <v>0</v>
      </c>
      <c r="G38" s="256">
        <f>+K38+K39+K40+K41</f>
        <v>23</v>
      </c>
      <c r="H38" s="126" t="s">
        <v>39</v>
      </c>
      <c r="I38" s="123" t="s">
        <v>36</v>
      </c>
      <c r="J38" s="201">
        <v>0.36359999999999998</v>
      </c>
      <c r="K38" s="75">
        <f>+M38+W38+Y38+AD38+AF38</f>
        <v>8</v>
      </c>
      <c r="L38" s="155">
        <v>2</v>
      </c>
      <c r="M38" s="95">
        <v>0.4</v>
      </c>
      <c r="N38" s="156">
        <f t="shared" si="0"/>
        <v>0.2</v>
      </c>
      <c r="O38" s="154">
        <v>0.2</v>
      </c>
      <c r="P38" s="155">
        <v>3.6</v>
      </c>
      <c r="Q38" s="157">
        <v>1.2</v>
      </c>
      <c r="R38" s="158">
        <f t="shared" si="2"/>
        <v>0.33333333333333331</v>
      </c>
      <c r="S38" s="157">
        <v>2</v>
      </c>
      <c r="T38" s="158">
        <f t="shared" si="20"/>
        <v>0.55555555555555558</v>
      </c>
      <c r="U38" s="157">
        <v>2</v>
      </c>
      <c r="V38" s="158">
        <f t="shared" si="17"/>
        <v>0.55555555555555558</v>
      </c>
      <c r="W38" s="95">
        <v>3.4</v>
      </c>
      <c r="X38" s="158">
        <f t="shared" si="4"/>
        <v>0.94444444444444442</v>
      </c>
      <c r="Y38" s="155">
        <f>+MAGNITUDES!R38</f>
        <v>2.2000000000000002</v>
      </c>
      <c r="Z38" s="190">
        <v>8349</v>
      </c>
      <c r="AA38" s="158">
        <f t="shared" si="5"/>
        <v>3794.9999999999995</v>
      </c>
      <c r="AB38" s="190">
        <f>+MAGNITUDES!S38</f>
        <v>2.15</v>
      </c>
      <c r="AC38" s="158">
        <f t="shared" si="6"/>
        <v>0.97727272727272718</v>
      </c>
      <c r="AD38" s="155">
        <v>2</v>
      </c>
      <c r="AE38" s="125"/>
      <c r="AF38" s="155">
        <v>0</v>
      </c>
      <c r="AG38" s="125"/>
      <c r="AH38" s="97">
        <f t="shared" si="7"/>
        <v>0.35533636363636356</v>
      </c>
      <c r="AI38" s="279">
        <f>+SUM(AH38:AH41)</f>
        <v>1.1281363636363635</v>
      </c>
      <c r="AJ38" s="158">
        <f>+MAGNITUDES!AC38</f>
        <v>1</v>
      </c>
      <c r="AK38" s="281">
        <f>+(AJ38*J38)+(AJ39*J39)+(AJ40*J40)+(AJ41*J41)</f>
        <v>1</v>
      </c>
      <c r="AL38" s="159">
        <f>+MAGNITUDES!AD38</f>
        <v>1</v>
      </c>
      <c r="AM38" s="281">
        <f>+(AL38*J38)+(AL39*J39)+(AL40*J40)+(AL41*J41)</f>
        <v>1</v>
      </c>
      <c r="AN38" s="138"/>
    </row>
    <row r="39" spans="1:45" s="107" customFormat="1" ht="38.25">
      <c r="A39" s="87" t="s">
        <v>30</v>
      </c>
      <c r="B39" s="93" t="s">
        <v>31</v>
      </c>
      <c r="C39" s="93" t="s">
        <v>63</v>
      </c>
      <c r="D39" s="93" t="s">
        <v>84</v>
      </c>
      <c r="E39" s="93" t="s">
        <v>85</v>
      </c>
      <c r="F39" s="256"/>
      <c r="G39" s="256"/>
      <c r="H39" s="129" t="s">
        <v>66</v>
      </c>
      <c r="I39" s="123" t="s">
        <v>36</v>
      </c>
      <c r="J39" s="201">
        <v>0.18179999999999999</v>
      </c>
      <c r="K39" s="75">
        <f>+M39+W39+Y39+AD39+AF39</f>
        <v>5</v>
      </c>
      <c r="L39" s="155">
        <v>0</v>
      </c>
      <c r="M39" s="95">
        <v>0</v>
      </c>
      <c r="N39" s="135" t="s">
        <v>49</v>
      </c>
      <c r="O39" s="154" t="s">
        <v>49</v>
      </c>
      <c r="P39" s="155">
        <v>1.5</v>
      </c>
      <c r="Q39" s="157">
        <v>0</v>
      </c>
      <c r="R39" s="158">
        <f t="shared" si="2"/>
        <v>0</v>
      </c>
      <c r="S39" s="157">
        <v>0</v>
      </c>
      <c r="T39" s="158">
        <f t="shared" si="20"/>
        <v>0</v>
      </c>
      <c r="U39" s="157">
        <v>0</v>
      </c>
      <c r="V39" s="158">
        <f t="shared" si="17"/>
        <v>0</v>
      </c>
      <c r="W39" s="95">
        <v>1.5</v>
      </c>
      <c r="X39" s="158">
        <f t="shared" si="4"/>
        <v>1</v>
      </c>
      <c r="Y39" s="155">
        <f>+MAGNITUDES!R39</f>
        <v>2.5</v>
      </c>
      <c r="Z39" s="190">
        <v>8350</v>
      </c>
      <c r="AA39" s="158">
        <f t="shared" si="5"/>
        <v>3340</v>
      </c>
      <c r="AB39" s="190">
        <f>+MAGNITUDES!S39</f>
        <v>2.5</v>
      </c>
      <c r="AC39" s="158">
        <f t="shared" si="6"/>
        <v>1</v>
      </c>
      <c r="AD39" s="155">
        <v>1</v>
      </c>
      <c r="AE39" s="125"/>
      <c r="AF39" s="155">
        <v>0</v>
      </c>
      <c r="AG39" s="125"/>
      <c r="AH39" s="97">
        <f t="shared" si="7"/>
        <v>0.18179999999999999</v>
      </c>
      <c r="AI39" s="279"/>
      <c r="AJ39" s="158">
        <f>+MAGNITUDES!AC39</f>
        <v>1</v>
      </c>
      <c r="AK39" s="282"/>
      <c r="AL39" s="159">
        <f>+MAGNITUDES!AD39</f>
        <v>1</v>
      </c>
      <c r="AM39" s="282"/>
      <c r="AN39" s="138"/>
    </row>
    <row r="40" spans="1:45" s="107" customFormat="1" ht="38.25">
      <c r="A40" s="87" t="s">
        <v>30</v>
      </c>
      <c r="B40" s="93" t="s">
        <v>31</v>
      </c>
      <c r="C40" s="93" t="s">
        <v>63</v>
      </c>
      <c r="D40" s="93" t="s">
        <v>84</v>
      </c>
      <c r="E40" s="93" t="s">
        <v>85</v>
      </c>
      <c r="F40" s="256"/>
      <c r="G40" s="256"/>
      <c r="H40" s="128" t="s">
        <v>60</v>
      </c>
      <c r="I40" s="123" t="s">
        <v>36</v>
      </c>
      <c r="J40" s="201">
        <v>0.27279999999999999</v>
      </c>
      <c r="K40" s="75">
        <f>+M40+W40+Y40+AD40+AF40</f>
        <v>6</v>
      </c>
      <c r="L40" s="155">
        <v>0</v>
      </c>
      <c r="M40" s="95">
        <v>0</v>
      </c>
      <c r="N40" s="135" t="s">
        <v>49</v>
      </c>
      <c r="O40" s="154" t="s">
        <v>49</v>
      </c>
      <c r="P40" s="155">
        <v>2</v>
      </c>
      <c r="Q40" s="157">
        <v>0</v>
      </c>
      <c r="R40" s="158">
        <f t="shared" si="2"/>
        <v>0</v>
      </c>
      <c r="S40" s="157">
        <v>0</v>
      </c>
      <c r="T40" s="158">
        <f t="shared" si="20"/>
        <v>0</v>
      </c>
      <c r="U40" s="157">
        <v>3</v>
      </c>
      <c r="V40" s="158">
        <f t="shared" si="17"/>
        <v>1.5</v>
      </c>
      <c r="W40" s="95">
        <v>3</v>
      </c>
      <c r="X40" s="158">
        <f t="shared" si="4"/>
        <v>1.5</v>
      </c>
      <c r="Y40" s="155">
        <f>+MAGNITUDES!R40</f>
        <v>2</v>
      </c>
      <c r="Z40" s="190">
        <v>8351</v>
      </c>
      <c r="AA40" s="158">
        <f t="shared" si="5"/>
        <v>4175.5</v>
      </c>
      <c r="AB40" s="190">
        <f>+MAGNITUDES!S40</f>
        <v>3</v>
      </c>
      <c r="AC40" s="158">
        <f t="shared" si="6"/>
        <v>1.5</v>
      </c>
      <c r="AD40" s="155">
        <v>1</v>
      </c>
      <c r="AE40" s="125"/>
      <c r="AF40" s="155">
        <v>0</v>
      </c>
      <c r="AG40" s="125"/>
      <c r="AH40" s="97">
        <f t="shared" si="7"/>
        <v>0.40920000000000001</v>
      </c>
      <c r="AI40" s="279"/>
      <c r="AJ40" s="158">
        <f>+MAGNITUDES!AC40</f>
        <v>1</v>
      </c>
      <c r="AK40" s="282"/>
      <c r="AL40" s="159">
        <f>+MAGNITUDES!AD40</f>
        <v>1</v>
      </c>
      <c r="AM40" s="282"/>
      <c r="AN40" s="138"/>
    </row>
    <row r="41" spans="1:45" s="107" customFormat="1" ht="38.25">
      <c r="A41" s="87" t="s">
        <v>30</v>
      </c>
      <c r="B41" s="93" t="s">
        <v>31</v>
      </c>
      <c r="C41" s="93" t="s">
        <v>63</v>
      </c>
      <c r="D41" s="93" t="s">
        <v>84</v>
      </c>
      <c r="E41" s="93" t="s">
        <v>85</v>
      </c>
      <c r="F41" s="256"/>
      <c r="G41" s="256"/>
      <c r="H41" s="131" t="s">
        <v>75</v>
      </c>
      <c r="I41" s="123" t="s">
        <v>36</v>
      </c>
      <c r="J41" s="201">
        <v>0.18179999999999999</v>
      </c>
      <c r="K41" s="75">
        <f>+M41+W41+Y41+AD41+AF41</f>
        <v>4</v>
      </c>
      <c r="L41" s="155">
        <v>1</v>
      </c>
      <c r="M41" s="95">
        <v>1</v>
      </c>
      <c r="N41" s="156">
        <f t="shared" si="0"/>
        <v>1</v>
      </c>
      <c r="O41" s="154">
        <v>1</v>
      </c>
      <c r="P41" s="155">
        <v>1</v>
      </c>
      <c r="Q41" s="169">
        <v>0.15</v>
      </c>
      <c r="R41" s="158">
        <f t="shared" si="2"/>
        <v>0.15</v>
      </c>
      <c r="S41" s="169">
        <v>0.35</v>
      </c>
      <c r="T41" s="158">
        <f t="shared" si="20"/>
        <v>0.35</v>
      </c>
      <c r="U41" s="169">
        <v>0.65</v>
      </c>
      <c r="V41" s="158">
        <f t="shared" si="17"/>
        <v>0.65</v>
      </c>
      <c r="W41" s="95">
        <v>1</v>
      </c>
      <c r="X41" s="158">
        <f t="shared" si="4"/>
        <v>1</v>
      </c>
      <c r="Y41" s="155">
        <f>+MAGNITUDES!R41</f>
        <v>1</v>
      </c>
      <c r="Z41" s="190">
        <v>8352</v>
      </c>
      <c r="AA41" s="158">
        <f t="shared" si="5"/>
        <v>8352</v>
      </c>
      <c r="AB41" s="190">
        <f>+MAGNITUDES!S41</f>
        <v>1</v>
      </c>
      <c r="AC41" s="158">
        <f t="shared" si="6"/>
        <v>1</v>
      </c>
      <c r="AD41" s="155">
        <v>1</v>
      </c>
      <c r="AE41" s="125"/>
      <c r="AF41" s="155">
        <v>0</v>
      </c>
      <c r="AG41" s="125"/>
      <c r="AH41" s="97">
        <f t="shared" si="7"/>
        <v>0.18179999999999999</v>
      </c>
      <c r="AI41" s="279"/>
      <c r="AJ41" s="158">
        <f>+MAGNITUDES!AC41</f>
        <v>1</v>
      </c>
      <c r="AK41" s="283"/>
      <c r="AL41" s="159">
        <f>+MAGNITUDES!AD41</f>
        <v>1</v>
      </c>
      <c r="AM41" s="283"/>
      <c r="AN41" s="138"/>
    </row>
    <row r="42" spans="1:45" s="107" customFormat="1" ht="38.25">
      <c r="A42" s="87" t="s">
        <v>30</v>
      </c>
      <c r="B42" s="93" t="s">
        <v>31</v>
      </c>
      <c r="C42" s="93" t="s">
        <v>86</v>
      </c>
      <c r="D42" s="93" t="s">
        <v>87</v>
      </c>
      <c r="E42" s="93" t="s">
        <v>88</v>
      </c>
      <c r="F42" s="162">
        <v>0</v>
      </c>
      <c r="G42" s="162">
        <f>+K42</f>
        <v>1</v>
      </c>
      <c r="H42" s="122" t="s">
        <v>35</v>
      </c>
      <c r="I42" s="123" t="s">
        <v>42</v>
      </c>
      <c r="J42" s="201">
        <v>1</v>
      </c>
      <c r="K42" s="75">
        <f>+AF42</f>
        <v>1</v>
      </c>
      <c r="L42" s="155">
        <v>0.1</v>
      </c>
      <c r="M42" s="95">
        <v>0.1</v>
      </c>
      <c r="N42" s="156">
        <f t="shared" si="0"/>
        <v>1</v>
      </c>
      <c r="O42" s="154">
        <v>1</v>
      </c>
      <c r="P42" s="155">
        <v>0.4</v>
      </c>
      <c r="Q42" s="169">
        <v>0.14000000000000001</v>
      </c>
      <c r="R42" s="158">
        <f t="shared" si="2"/>
        <v>0.35000000000000003</v>
      </c>
      <c r="S42" s="169">
        <v>0.21</v>
      </c>
      <c r="T42" s="158">
        <f t="shared" si="20"/>
        <v>0.52499999999999991</v>
      </c>
      <c r="U42" s="169">
        <v>0.28000000000000003</v>
      </c>
      <c r="V42" s="158">
        <f t="shared" si="17"/>
        <v>0.70000000000000007</v>
      </c>
      <c r="W42" s="95">
        <v>0.4</v>
      </c>
      <c r="X42" s="158">
        <f t="shared" si="4"/>
        <v>1</v>
      </c>
      <c r="Y42" s="155">
        <f>+MAGNITUDES!R42</f>
        <v>0.6</v>
      </c>
      <c r="Z42" s="190">
        <v>8353</v>
      </c>
      <c r="AA42" s="158">
        <f t="shared" si="5"/>
        <v>13921.666666666668</v>
      </c>
      <c r="AB42" s="190">
        <f>+MAGNITUDES!S42</f>
        <v>0.6</v>
      </c>
      <c r="AC42" s="158">
        <f t="shared" si="6"/>
        <v>1</v>
      </c>
      <c r="AD42" s="155">
        <v>0.9</v>
      </c>
      <c r="AE42" s="125"/>
      <c r="AF42" s="155">
        <v>1</v>
      </c>
      <c r="AG42" s="125"/>
      <c r="AH42" s="97">
        <f t="shared" si="7"/>
        <v>1</v>
      </c>
      <c r="AI42" s="202">
        <f>+AH42</f>
        <v>1</v>
      </c>
      <c r="AJ42" s="158">
        <f>+MAGNITUDES!AC42</f>
        <v>1</v>
      </c>
      <c r="AK42" s="202">
        <f t="shared" ref="AK42" si="23">+AJ42</f>
        <v>1</v>
      </c>
      <c r="AL42" s="159">
        <f>+MAGNITUDES!AD42</f>
        <v>1</v>
      </c>
      <c r="AM42" s="202">
        <f t="shared" ref="AM42" si="24">+AL42</f>
        <v>1</v>
      </c>
      <c r="AN42" s="138"/>
    </row>
    <row r="43" spans="1:45" s="107" customFormat="1" ht="38.25">
      <c r="A43" s="87" t="s">
        <v>30</v>
      </c>
      <c r="B43" s="93" t="s">
        <v>31</v>
      </c>
      <c r="C43" s="93" t="s">
        <v>86</v>
      </c>
      <c r="D43" s="93" t="s">
        <v>89</v>
      </c>
      <c r="E43" s="93" t="s">
        <v>90</v>
      </c>
      <c r="F43" s="256">
        <v>0</v>
      </c>
      <c r="G43" s="256">
        <f>+K43+K44</f>
        <v>4</v>
      </c>
      <c r="H43" s="122" t="s">
        <v>35</v>
      </c>
      <c r="I43" s="123" t="s">
        <v>67</v>
      </c>
      <c r="J43" s="201">
        <v>0.25</v>
      </c>
      <c r="K43" s="75">
        <v>1</v>
      </c>
      <c r="L43" s="155">
        <v>0</v>
      </c>
      <c r="M43" s="95">
        <v>0</v>
      </c>
      <c r="N43" s="135" t="s">
        <v>49</v>
      </c>
      <c r="O43" s="154" t="s">
        <v>49</v>
      </c>
      <c r="P43" s="155">
        <v>1</v>
      </c>
      <c r="Q43" s="157">
        <v>0.1</v>
      </c>
      <c r="R43" s="158">
        <f>+Q43/P43</f>
        <v>0.1</v>
      </c>
      <c r="S43" s="157">
        <v>0.32</v>
      </c>
      <c r="T43" s="158">
        <f t="shared" si="20"/>
        <v>0.32</v>
      </c>
      <c r="U43" s="157">
        <v>0.57999999999999996</v>
      </c>
      <c r="V43" s="158">
        <f t="shared" si="17"/>
        <v>0.57999999999999996</v>
      </c>
      <c r="W43" s="95">
        <v>1</v>
      </c>
      <c r="X43" s="158">
        <f t="shared" si="4"/>
        <v>1</v>
      </c>
      <c r="Y43" s="155">
        <f>+MAGNITUDES!R43</f>
        <v>1</v>
      </c>
      <c r="Z43" s="190">
        <v>8354</v>
      </c>
      <c r="AA43" s="158">
        <f t="shared" si="5"/>
        <v>8354</v>
      </c>
      <c r="AB43" s="190">
        <f>+MAGNITUDES!S43</f>
        <v>1</v>
      </c>
      <c r="AC43" s="158">
        <f t="shared" si="6"/>
        <v>1</v>
      </c>
      <c r="AD43" s="155">
        <v>1</v>
      </c>
      <c r="AE43" s="125"/>
      <c r="AF43" s="155">
        <v>1</v>
      </c>
      <c r="AG43" s="125"/>
      <c r="AH43" s="97">
        <f t="shared" si="7"/>
        <v>0.25</v>
      </c>
      <c r="AI43" s="279">
        <f>+AH43+AH44</f>
        <v>1</v>
      </c>
      <c r="AJ43" s="158">
        <f>+MAGNITUDES!AC43</f>
        <v>1</v>
      </c>
      <c r="AK43" s="281">
        <f>+(AJ43*J43)+(AJ44*J44)</f>
        <v>1</v>
      </c>
      <c r="AL43" s="159">
        <f>+MAGNITUDES!AD43</f>
        <v>1</v>
      </c>
      <c r="AM43" s="279">
        <f>+(AL43*J43)+(AL44*J44)</f>
        <v>1</v>
      </c>
      <c r="AN43" s="138"/>
    </row>
    <row r="44" spans="1:45" s="107" customFormat="1" ht="38.25">
      <c r="A44" s="87" t="s">
        <v>30</v>
      </c>
      <c r="B44" s="93" t="s">
        <v>31</v>
      </c>
      <c r="C44" s="93" t="s">
        <v>86</v>
      </c>
      <c r="D44" s="93" t="s">
        <v>89</v>
      </c>
      <c r="E44" s="93" t="s">
        <v>90</v>
      </c>
      <c r="F44" s="257"/>
      <c r="G44" s="257"/>
      <c r="H44" s="126" t="s">
        <v>39</v>
      </c>
      <c r="I44" s="123" t="s">
        <v>36</v>
      </c>
      <c r="J44" s="201">
        <v>0.75</v>
      </c>
      <c r="K44" s="75">
        <f>+M44+W44+Y44+AD44+AF44</f>
        <v>3</v>
      </c>
      <c r="L44" s="155">
        <v>0</v>
      </c>
      <c r="M44" s="95">
        <v>0</v>
      </c>
      <c r="N44" s="135" t="s">
        <v>49</v>
      </c>
      <c r="O44" s="154" t="s">
        <v>49</v>
      </c>
      <c r="P44" s="155">
        <v>1</v>
      </c>
      <c r="Q44" s="157">
        <v>0</v>
      </c>
      <c r="R44" s="158">
        <f t="shared" si="2"/>
        <v>0</v>
      </c>
      <c r="S44" s="157">
        <v>1</v>
      </c>
      <c r="T44" s="158">
        <f t="shared" si="20"/>
        <v>1</v>
      </c>
      <c r="U44" s="157">
        <v>1</v>
      </c>
      <c r="V44" s="158">
        <f t="shared" si="17"/>
        <v>1</v>
      </c>
      <c r="W44" s="95">
        <v>1</v>
      </c>
      <c r="X44" s="158">
        <f t="shared" si="4"/>
        <v>1</v>
      </c>
      <c r="Y44" s="155">
        <f>+MAGNITUDES!R44</f>
        <v>1</v>
      </c>
      <c r="Z44" s="190">
        <v>8355</v>
      </c>
      <c r="AA44" s="158">
        <f t="shared" si="5"/>
        <v>8355</v>
      </c>
      <c r="AB44" s="190">
        <f>+MAGNITUDES!S44</f>
        <v>1</v>
      </c>
      <c r="AC44" s="158">
        <f t="shared" si="6"/>
        <v>1</v>
      </c>
      <c r="AD44" s="155">
        <v>1</v>
      </c>
      <c r="AE44" s="125"/>
      <c r="AF44" s="155">
        <v>0</v>
      </c>
      <c r="AG44" s="125"/>
      <c r="AH44" s="97">
        <f t="shared" si="7"/>
        <v>0.75</v>
      </c>
      <c r="AI44" s="279"/>
      <c r="AJ44" s="158">
        <f>+MAGNITUDES!AC44</f>
        <v>1</v>
      </c>
      <c r="AK44" s="283">
        <f>+AJ44*J44</f>
        <v>0.75</v>
      </c>
      <c r="AL44" s="159">
        <f>+MAGNITUDES!AD44</f>
        <v>1</v>
      </c>
      <c r="AM44" s="279">
        <f>+AL44*L44</f>
        <v>0</v>
      </c>
      <c r="AN44" s="138"/>
    </row>
    <row r="45" spans="1:45" s="107" customFormat="1" ht="38.25">
      <c r="A45" s="87" t="s">
        <v>30</v>
      </c>
      <c r="B45" s="93" t="s">
        <v>31</v>
      </c>
      <c r="C45" s="93" t="s">
        <v>86</v>
      </c>
      <c r="D45" s="93" t="s">
        <v>91</v>
      </c>
      <c r="E45" s="93" t="s">
        <v>92</v>
      </c>
      <c r="F45" s="162">
        <v>0</v>
      </c>
      <c r="G45" s="162">
        <f>+K45</f>
        <v>1</v>
      </c>
      <c r="H45" s="122" t="s">
        <v>35</v>
      </c>
      <c r="I45" s="123" t="s">
        <v>42</v>
      </c>
      <c r="J45" s="201">
        <v>1</v>
      </c>
      <c r="K45" s="75">
        <f>+AF45</f>
        <v>1</v>
      </c>
      <c r="L45" s="155">
        <v>0.1</v>
      </c>
      <c r="M45" s="95">
        <v>0.1</v>
      </c>
      <c r="N45" s="156">
        <f t="shared" si="0"/>
        <v>1</v>
      </c>
      <c r="O45" s="154">
        <v>1</v>
      </c>
      <c r="P45" s="155">
        <v>0.4</v>
      </c>
      <c r="Q45" s="169">
        <v>0.14000000000000001</v>
      </c>
      <c r="R45" s="158">
        <f t="shared" si="2"/>
        <v>0.35000000000000003</v>
      </c>
      <c r="S45" s="157">
        <v>0.2</v>
      </c>
      <c r="T45" s="158">
        <f t="shared" si="20"/>
        <v>0.5</v>
      </c>
      <c r="U45" s="169">
        <v>0.28000000000000003</v>
      </c>
      <c r="V45" s="158">
        <f t="shared" si="17"/>
        <v>0.70000000000000007</v>
      </c>
      <c r="W45" s="95">
        <v>0.4</v>
      </c>
      <c r="X45" s="158">
        <f t="shared" si="4"/>
        <v>1</v>
      </c>
      <c r="Y45" s="155">
        <f>+MAGNITUDES!R45</f>
        <v>0.6</v>
      </c>
      <c r="Z45" s="190">
        <v>8356</v>
      </c>
      <c r="AA45" s="158">
        <f t="shared" si="5"/>
        <v>13926.666666666668</v>
      </c>
      <c r="AB45" s="190">
        <f>+MAGNITUDES!S45</f>
        <v>0.6</v>
      </c>
      <c r="AC45" s="158">
        <f t="shared" si="6"/>
        <v>1</v>
      </c>
      <c r="AD45" s="155">
        <v>0.9</v>
      </c>
      <c r="AE45" s="125"/>
      <c r="AF45" s="155">
        <v>1</v>
      </c>
      <c r="AG45" s="125"/>
      <c r="AH45" s="97">
        <f t="shared" si="7"/>
        <v>1</v>
      </c>
      <c r="AI45" s="202">
        <f>+AH45</f>
        <v>1</v>
      </c>
      <c r="AJ45" s="158">
        <f>+MAGNITUDES!AC45</f>
        <v>1</v>
      </c>
      <c r="AK45" s="202">
        <f t="shared" ref="AK45:AK46" si="25">+AJ45</f>
        <v>1</v>
      </c>
      <c r="AL45" s="159">
        <f>+MAGNITUDES!AD45</f>
        <v>1</v>
      </c>
      <c r="AM45" s="202">
        <f t="shared" ref="AM45:AM46" si="26">+AL45</f>
        <v>1</v>
      </c>
      <c r="AN45" s="138"/>
    </row>
    <row r="46" spans="1:45" s="107" customFormat="1" ht="38.25">
      <c r="A46" s="87" t="s">
        <v>30</v>
      </c>
      <c r="B46" s="93" t="s">
        <v>31</v>
      </c>
      <c r="C46" s="93" t="s">
        <v>86</v>
      </c>
      <c r="D46" s="93" t="s">
        <v>93</v>
      </c>
      <c r="E46" s="93" t="s">
        <v>94</v>
      </c>
      <c r="F46" s="162">
        <v>3</v>
      </c>
      <c r="G46" s="162">
        <f>+K46</f>
        <v>13</v>
      </c>
      <c r="H46" s="128" t="s">
        <v>60</v>
      </c>
      <c r="I46" s="123" t="s">
        <v>42</v>
      </c>
      <c r="J46" s="201">
        <v>1</v>
      </c>
      <c r="K46" s="75">
        <f>+AF46</f>
        <v>13</v>
      </c>
      <c r="L46" s="155">
        <v>5</v>
      </c>
      <c r="M46" s="95">
        <v>7</v>
      </c>
      <c r="N46" s="156">
        <f>(M46-3)/(L46-3)</f>
        <v>2</v>
      </c>
      <c r="O46" s="154">
        <v>2</v>
      </c>
      <c r="P46" s="155">
        <v>7</v>
      </c>
      <c r="Q46" s="157">
        <v>7</v>
      </c>
      <c r="R46" s="158">
        <v>0</v>
      </c>
      <c r="S46" s="157">
        <v>7</v>
      </c>
      <c r="T46" s="158">
        <f t="shared" si="20"/>
        <v>1</v>
      </c>
      <c r="U46" s="157">
        <v>7</v>
      </c>
      <c r="V46" s="158">
        <f t="shared" si="17"/>
        <v>1</v>
      </c>
      <c r="W46" s="95">
        <v>7</v>
      </c>
      <c r="X46" s="158">
        <f t="shared" si="4"/>
        <v>1</v>
      </c>
      <c r="Y46" s="155">
        <f>+MAGNITUDES!R46</f>
        <v>12</v>
      </c>
      <c r="Z46" s="190">
        <v>8357</v>
      </c>
      <c r="AA46" s="158">
        <f t="shared" si="5"/>
        <v>696.41666666666663</v>
      </c>
      <c r="AB46" s="190">
        <f>+MAGNITUDES!S46</f>
        <v>12</v>
      </c>
      <c r="AC46" s="158">
        <v>0.83330000000000004</v>
      </c>
      <c r="AD46" s="155">
        <v>13</v>
      </c>
      <c r="AE46" s="125"/>
      <c r="AF46" s="155">
        <v>13</v>
      </c>
      <c r="AG46" s="125"/>
      <c r="AH46" s="97">
        <f t="shared" si="7"/>
        <v>0.83330000000000004</v>
      </c>
      <c r="AI46" s="202">
        <f>+AH46</f>
        <v>0.83330000000000004</v>
      </c>
      <c r="AJ46" s="158">
        <f>+MAGNITUDES!AC46</f>
        <v>0.92859999999999998</v>
      </c>
      <c r="AK46" s="202">
        <f t="shared" si="25"/>
        <v>0.92859999999999998</v>
      </c>
      <c r="AL46" s="159">
        <f>+MAGNITUDES!AD46</f>
        <v>0.92859999999999998</v>
      </c>
      <c r="AM46" s="202">
        <f t="shared" si="26"/>
        <v>0.92859999999999998</v>
      </c>
      <c r="AN46" s="138"/>
      <c r="AS46" s="187"/>
    </row>
    <row r="47" spans="1:45" s="107" customFormat="1" ht="51">
      <c r="A47" s="87" t="s">
        <v>95</v>
      </c>
      <c r="B47" s="93" t="s">
        <v>96</v>
      </c>
      <c r="C47" s="93" t="s">
        <v>97</v>
      </c>
      <c r="D47" s="93" t="s">
        <v>182</v>
      </c>
      <c r="E47" s="93" t="s">
        <v>98</v>
      </c>
      <c r="F47" s="258">
        <v>0</v>
      </c>
      <c r="G47" s="258">
        <f>+K48+K49+K47</f>
        <v>10</v>
      </c>
      <c r="H47" s="127" t="s">
        <v>59</v>
      </c>
      <c r="I47" s="123" t="s">
        <v>42</v>
      </c>
      <c r="J47" s="201">
        <v>0</v>
      </c>
      <c r="K47" s="197">
        <f t="shared" ref="K47" si="27">+AF47</f>
        <v>1</v>
      </c>
      <c r="L47" s="155" t="s">
        <v>49</v>
      </c>
      <c r="M47" s="95">
        <v>0</v>
      </c>
      <c r="N47" s="156" t="s">
        <v>49</v>
      </c>
      <c r="O47" s="154"/>
      <c r="P47" s="155" t="s">
        <v>49</v>
      </c>
      <c r="Q47" s="157">
        <v>0</v>
      </c>
      <c r="R47" s="158" t="s">
        <v>49</v>
      </c>
      <c r="S47" s="157">
        <v>0</v>
      </c>
      <c r="T47" s="158" t="s">
        <v>49</v>
      </c>
      <c r="U47" s="157">
        <v>0</v>
      </c>
      <c r="V47" s="158" t="s">
        <v>49</v>
      </c>
      <c r="W47" s="95">
        <v>0</v>
      </c>
      <c r="X47" s="158" t="s">
        <v>49</v>
      </c>
      <c r="Y47" s="155">
        <f>+MAGNITUDES!R47</f>
        <v>0</v>
      </c>
      <c r="Z47" s="190">
        <v>8358</v>
      </c>
      <c r="AA47" s="158" t="e">
        <f t="shared" si="5"/>
        <v>#DIV/0!</v>
      </c>
      <c r="AB47" s="190">
        <f>+MAGNITUDES!S47</f>
        <v>0</v>
      </c>
      <c r="AC47" s="158" t="s">
        <v>49</v>
      </c>
      <c r="AD47" s="155">
        <v>0.7</v>
      </c>
      <c r="AE47" s="125"/>
      <c r="AF47" s="155">
        <v>1</v>
      </c>
      <c r="AG47" s="125"/>
      <c r="AH47" s="97">
        <v>0</v>
      </c>
      <c r="AI47" s="281">
        <f>+SUM(AH47:AH49)</f>
        <v>0.43659523809523815</v>
      </c>
      <c r="AJ47" s="158">
        <f>+MAGNITUDES!AC47</f>
        <v>0.99</v>
      </c>
      <c r="AK47" s="281">
        <f>+(AJ47*J47)+(AJ48*J48)+(AJ49*J49)</f>
        <v>0.83168299999999995</v>
      </c>
      <c r="AL47" s="159">
        <f>+MAGNITUDES!AD47</f>
        <v>0.99</v>
      </c>
      <c r="AM47" s="279">
        <f>+(AL47*J47)+(AL48*J48)+(AL49*J49)</f>
        <v>0.83168299999999995</v>
      </c>
      <c r="AN47" s="138"/>
    </row>
    <row r="48" spans="1:45" s="107" customFormat="1" ht="51">
      <c r="A48" s="87" t="s">
        <v>95</v>
      </c>
      <c r="B48" s="93" t="s">
        <v>96</v>
      </c>
      <c r="C48" s="93" t="s">
        <v>97</v>
      </c>
      <c r="D48" s="93" t="s">
        <v>182</v>
      </c>
      <c r="E48" s="93" t="s">
        <v>98</v>
      </c>
      <c r="F48" s="259"/>
      <c r="G48" s="259"/>
      <c r="H48" s="129" t="s">
        <v>66</v>
      </c>
      <c r="I48" s="123" t="s">
        <v>36</v>
      </c>
      <c r="J48" s="201">
        <v>0.66659999999999997</v>
      </c>
      <c r="K48" s="75">
        <f>+M48+W48+Y48+AD48+AF48</f>
        <v>7</v>
      </c>
      <c r="L48" s="155">
        <v>0</v>
      </c>
      <c r="M48" s="95">
        <v>0</v>
      </c>
      <c r="N48" s="135" t="s">
        <v>49</v>
      </c>
      <c r="O48" s="154" t="s">
        <v>49</v>
      </c>
      <c r="P48" s="155">
        <v>0</v>
      </c>
      <c r="Q48" s="157">
        <v>0</v>
      </c>
      <c r="R48" s="158" t="e">
        <f t="shared" si="2"/>
        <v>#DIV/0!</v>
      </c>
      <c r="S48" s="157">
        <v>0</v>
      </c>
      <c r="T48" s="158">
        <v>0</v>
      </c>
      <c r="U48" s="157">
        <v>0</v>
      </c>
      <c r="V48" s="158">
        <v>0</v>
      </c>
      <c r="W48" s="95">
        <v>0</v>
      </c>
      <c r="X48" s="158">
        <v>0</v>
      </c>
      <c r="Y48" s="155">
        <f>+MAGNITUDES!R48</f>
        <v>3</v>
      </c>
      <c r="Z48" s="190">
        <v>8359</v>
      </c>
      <c r="AA48" s="158">
        <f t="shared" si="5"/>
        <v>2786.3333333333335</v>
      </c>
      <c r="AB48" s="190">
        <f>+MAGNITUDES!S48</f>
        <v>0</v>
      </c>
      <c r="AC48" s="158" t="s">
        <v>49</v>
      </c>
      <c r="AD48" s="155">
        <v>4</v>
      </c>
      <c r="AE48" s="125"/>
      <c r="AF48" s="155">
        <v>0</v>
      </c>
      <c r="AG48" s="125"/>
      <c r="AH48" s="97">
        <v>0</v>
      </c>
      <c r="AI48" s="282"/>
      <c r="AJ48" s="158">
        <f>+MAGNITUDES!AC48</f>
        <v>0.75</v>
      </c>
      <c r="AK48" s="282"/>
      <c r="AL48" s="159">
        <f>+MAGNITUDES!AD48</f>
        <v>0.75</v>
      </c>
      <c r="AM48" s="279"/>
      <c r="AN48" s="205"/>
    </row>
    <row r="49" spans="1:40" s="107" customFormat="1" ht="51">
      <c r="A49" s="87" t="s">
        <v>95</v>
      </c>
      <c r="B49" s="93" t="s">
        <v>96</v>
      </c>
      <c r="C49" s="93" t="s">
        <v>97</v>
      </c>
      <c r="D49" s="93" t="s">
        <v>182</v>
      </c>
      <c r="E49" s="93" t="s">
        <v>98</v>
      </c>
      <c r="F49" s="260"/>
      <c r="G49" s="260"/>
      <c r="H49" s="126" t="s">
        <v>39</v>
      </c>
      <c r="I49" s="123" t="s">
        <v>36</v>
      </c>
      <c r="J49" s="201">
        <v>0.33339999999999997</v>
      </c>
      <c r="K49" s="75">
        <f>+M49+W49+Y49+AD49+AF49</f>
        <v>1.9999999999999998</v>
      </c>
      <c r="L49" s="167">
        <v>0.12</v>
      </c>
      <c r="M49" s="168">
        <v>0.12</v>
      </c>
      <c r="N49" s="156">
        <f t="shared" si="0"/>
        <v>1</v>
      </c>
      <c r="O49" s="154">
        <v>1</v>
      </c>
      <c r="P49" s="167">
        <v>1.07</v>
      </c>
      <c r="Q49" s="169">
        <v>0.02</v>
      </c>
      <c r="R49" s="158">
        <f t="shared" si="2"/>
        <v>1.8691588785046728E-2</v>
      </c>
      <c r="S49" s="169">
        <v>0.83</v>
      </c>
      <c r="T49" s="158">
        <f t="shared" ref="T49:T54" si="28">+S49/P49</f>
        <v>0.77570093457943912</v>
      </c>
      <c r="U49" s="169">
        <v>0.98</v>
      </c>
      <c r="V49" s="158">
        <f t="shared" si="17"/>
        <v>0.9158878504672896</v>
      </c>
      <c r="W49" s="168">
        <v>1.1599999999999999</v>
      </c>
      <c r="X49" s="158">
        <f t="shared" si="4"/>
        <v>1.0841121495327102</v>
      </c>
      <c r="Y49" s="155">
        <f>+MAGNITUDES!R50</f>
        <v>0.42</v>
      </c>
      <c r="Z49" s="190">
        <v>8360</v>
      </c>
      <c r="AA49" s="158">
        <f t="shared" si="5"/>
        <v>19904.761904761905</v>
      </c>
      <c r="AB49" s="190">
        <f>+MAGNITUDES!S50</f>
        <v>0.55000000000000004</v>
      </c>
      <c r="AC49" s="158">
        <f t="shared" si="6"/>
        <v>1.3095238095238098</v>
      </c>
      <c r="AD49" s="167">
        <v>0.3</v>
      </c>
      <c r="AE49" s="125"/>
      <c r="AF49" s="167">
        <v>0</v>
      </c>
      <c r="AG49" s="125"/>
      <c r="AH49" s="156">
        <f t="shared" si="7"/>
        <v>0.43659523809523815</v>
      </c>
      <c r="AI49" s="283"/>
      <c r="AJ49" s="158">
        <f>+MAGNITUDES!AC50</f>
        <v>0.995</v>
      </c>
      <c r="AK49" s="283"/>
      <c r="AL49" s="159">
        <f>+MAGNITUDES!AD50</f>
        <v>0.995</v>
      </c>
      <c r="AM49" s="279"/>
      <c r="AN49" s="138"/>
    </row>
    <row r="50" spans="1:40" s="107" customFormat="1" ht="51">
      <c r="A50" s="87" t="s">
        <v>95</v>
      </c>
      <c r="B50" s="93" t="s">
        <v>96</v>
      </c>
      <c r="C50" s="93" t="s">
        <v>97</v>
      </c>
      <c r="D50" s="93" t="s">
        <v>159</v>
      </c>
      <c r="E50" s="93" t="s">
        <v>100</v>
      </c>
      <c r="F50" s="256">
        <f>15+95+1+1+0</f>
        <v>112</v>
      </c>
      <c r="G50" s="256">
        <f>+K50+K51+K52+K53+K54</f>
        <v>145</v>
      </c>
      <c r="H50" s="122" t="s">
        <v>35</v>
      </c>
      <c r="I50" s="123" t="s">
        <v>36</v>
      </c>
      <c r="J50" s="201">
        <v>0.2069</v>
      </c>
      <c r="K50" s="75">
        <f>+M50+W50+Y50+AD50+AF50</f>
        <v>30</v>
      </c>
      <c r="L50" s="155">
        <v>13</v>
      </c>
      <c r="M50" s="95">
        <v>0</v>
      </c>
      <c r="N50" s="156">
        <f t="shared" si="0"/>
        <v>0</v>
      </c>
      <c r="O50" s="154">
        <v>0</v>
      </c>
      <c r="P50" s="155">
        <v>10</v>
      </c>
      <c r="Q50" s="157">
        <v>5</v>
      </c>
      <c r="R50" s="158">
        <f t="shared" si="2"/>
        <v>0.5</v>
      </c>
      <c r="S50" s="157">
        <v>8</v>
      </c>
      <c r="T50" s="158">
        <f t="shared" si="28"/>
        <v>0.8</v>
      </c>
      <c r="U50" s="157">
        <v>10</v>
      </c>
      <c r="V50" s="158">
        <f t="shared" si="17"/>
        <v>1</v>
      </c>
      <c r="W50" s="95">
        <v>11</v>
      </c>
      <c r="X50" s="158">
        <f t="shared" si="4"/>
        <v>1.1000000000000001</v>
      </c>
      <c r="Y50" s="155">
        <f>+MAGNITUDES!R51</f>
        <v>8</v>
      </c>
      <c r="Z50" s="190">
        <v>8361</v>
      </c>
      <c r="AA50" s="158">
        <f t="shared" si="5"/>
        <v>1045.125</v>
      </c>
      <c r="AB50" s="190">
        <f>+MAGNITUDES!S51</f>
        <v>8</v>
      </c>
      <c r="AC50" s="158">
        <f t="shared" si="6"/>
        <v>1</v>
      </c>
      <c r="AD50" s="155">
        <v>8</v>
      </c>
      <c r="AE50" s="125"/>
      <c r="AF50" s="155">
        <v>3</v>
      </c>
      <c r="AG50" s="125"/>
      <c r="AH50" s="97">
        <f t="shared" si="7"/>
        <v>0.2069</v>
      </c>
      <c r="AI50" s="279">
        <f>+SUM(AH50:AH54)</f>
        <v>0.99309999999999998</v>
      </c>
      <c r="AJ50" s="158">
        <f>+MAGNITUDES!AC51</f>
        <v>1</v>
      </c>
      <c r="AK50" s="281">
        <f>+(AJ50*J50)+(AJ51*J51)+(AJ52*J52)+(AJ53*J53)+(AJ54*J54)</f>
        <v>0.999448</v>
      </c>
      <c r="AL50" s="159">
        <f>+MAGNITUDES!AD51</f>
        <v>1</v>
      </c>
      <c r="AM50" s="281">
        <f>+(AL50*J50)+(AL51*J51)+(AL52*J52)+(AL53*J53)+(AL54*J54)</f>
        <v>0.999448</v>
      </c>
      <c r="AN50" s="138"/>
    </row>
    <row r="51" spans="1:40" s="107" customFormat="1" ht="51">
      <c r="A51" s="87" t="s">
        <v>95</v>
      </c>
      <c r="B51" s="93" t="s">
        <v>96</v>
      </c>
      <c r="C51" s="93" t="s">
        <v>97</v>
      </c>
      <c r="D51" s="93" t="s">
        <v>159</v>
      </c>
      <c r="E51" s="93" t="s">
        <v>100</v>
      </c>
      <c r="F51" s="256"/>
      <c r="G51" s="256"/>
      <c r="H51" s="126" t="s">
        <v>39</v>
      </c>
      <c r="I51" s="123" t="s">
        <v>67</v>
      </c>
      <c r="J51" s="201">
        <v>3.4500000000000003E-2</v>
      </c>
      <c r="K51" s="75">
        <v>5</v>
      </c>
      <c r="L51" s="155">
        <v>5</v>
      </c>
      <c r="M51" s="95">
        <v>5</v>
      </c>
      <c r="N51" s="156">
        <f t="shared" si="0"/>
        <v>1</v>
      </c>
      <c r="O51" s="154">
        <v>1</v>
      </c>
      <c r="P51" s="155">
        <v>5</v>
      </c>
      <c r="Q51" s="157">
        <v>5</v>
      </c>
      <c r="R51" s="158">
        <f>+Q51/P51</f>
        <v>1</v>
      </c>
      <c r="S51" s="157">
        <v>5</v>
      </c>
      <c r="T51" s="158">
        <f t="shared" si="28"/>
        <v>1</v>
      </c>
      <c r="U51" s="157">
        <v>5</v>
      </c>
      <c r="V51" s="158">
        <f t="shared" si="17"/>
        <v>1</v>
      </c>
      <c r="W51" s="95">
        <v>5</v>
      </c>
      <c r="X51" s="158">
        <f t="shared" si="4"/>
        <v>1</v>
      </c>
      <c r="Y51" s="155">
        <f>+MAGNITUDES!R52</f>
        <v>5</v>
      </c>
      <c r="Z51" s="190">
        <v>8362</v>
      </c>
      <c r="AA51" s="158">
        <f t="shared" si="5"/>
        <v>1672.4</v>
      </c>
      <c r="AB51" s="190">
        <f>+MAGNITUDES!S52</f>
        <v>5</v>
      </c>
      <c r="AC51" s="158">
        <f t="shared" si="6"/>
        <v>1</v>
      </c>
      <c r="AD51" s="155">
        <v>5</v>
      </c>
      <c r="AE51" s="125"/>
      <c r="AF51" s="155">
        <v>5</v>
      </c>
      <c r="AG51" s="125"/>
      <c r="AH51" s="97">
        <f t="shared" si="7"/>
        <v>3.4500000000000003E-2</v>
      </c>
      <c r="AI51" s="279"/>
      <c r="AJ51" s="158">
        <f>+MAGNITUDES!AC52</f>
        <v>1</v>
      </c>
      <c r="AK51" s="282"/>
      <c r="AL51" s="159">
        <f>+MAGNITUDES!AD52</f>
        <v>1</v>
      </c>
      <c r="AM51" s="282"/>
      <c r="AN51" s="138"/>
    </row>
    <row r="52" spans="1:40" s="107" customFormat="1" ht="51">
      <c r="A52" s="87" t="s">
        <v>95</v>
      </c>
      <c r="B52" s="93" t="s">
        <v>96</v>
      </c>
      <c r="C52" s="93" t="s">
        <v>97</v>
      </c>
      <c r="D52" s="93" t="s">
        <v>159</v>
      </c>
      <c r="E52" s="93" t="s">
        <v>100</v>
      </c>
      <c r="F52" s="256"/>
      <c r="G52" s="256"/>
      <c r="H52" s="129" t="s">
        <v>66</v>
      </c>
      <c r="I52" s="123" t="s">
        <v>67</v>
      </c>
      <c r="J52" s="201">
        <v>0.74480000000000002</v>
      </c>
      <c r="K52" s="94">
        <f>+AF52</f>
        <v>108</v>
      </c>
      <c r="L52" s="155">
        <v>95</v>
      </c>
      <c r="M52" s="95">
        <v>95</v>
      </c>
      <c r="N52" s="156">
        <f t="shared" si="0"/>
        <v>1</v>
      </c>
      <c r="O52" s="154">
        <v>1</v>
      </c>
      <c r="P52" s="155">
        <v>103</v>
      </c>
      <c r="Q52" s="157">
        <v>103</v>
      </c>
      <c r="R52" s="158">
        <f>+Q52/P52</f>
        <v>1</v>
      </c>
      <c r="S52" s="157">
        <v>103</v>
      </c>
      <c r="T52" s="158">
        <f t="shared" si="28"/>
        <v>1</v>
      </c>
      <c r="U52" s="157">
        <v>103</v>
      </c>
      <c r="V52" s="158">
        <f t="shared" si="17"/>
        <v>1</v>
      </c>
      <c r="W52" s="95">
        <v>103</v>
      </c>
      <c r="X52" s="158">
        <f t="shared" si="4"/>
        <v>1</v>
      </c>
      <c r="Y52" s="155">
        <f>+MAGNITUDES!R53</f>
        <v>104</v>
      </c>
      <c r="Z52" s="190">
        <v>8363</v>
      </c>
      <c r="AA52" s="158">
        <f t="shared" si="5"/>
        <v>80.413461538461533</v>
      </c>
      <c r="AB52" s="190">
        <f>+MAGNITUDES!S53</f>
        <v>104</v>
      </c>
      <c r="AC52" s="158">
        <f t="shared" si="6"/>
        <v>1</v>
      </c>
      <c r="AD52" s="155">
        <v>108</v>
      </c>
      <c r="AE52" s="125"/>
      <c r="AF52" s="155">
        <v>108</v>
      </c>
      <c r="AG52" s="125"/>
      <c r="AH52" s="97">
        <f t="shared" si="7"/>
        <v>0.74480000000000002</v>
      </c>
      <c r="AI52" s="279"/>
      <c r="AJ52" s="158">
        <f>+MAGNITUDES!AC53</f>
        <v>1</v>
      </c>
      <c r="AK52" s="282"/>
      <c r="AL52" s="159">
        <f>+MAGNITUDES!AD53</f>
        <v>1</v>
      </c>
      <c r="AM52" s="282"/>
      <c r="AN52" s="138"/>
    </row>
    <row r="53" spans="1:40" s="107" customFormat="1" ht="51">
      <c r="A53" s="87" t="s">
        <v>95</v>
      </c>
      <c r="B53" s="93" t="s">
        <v>96</v>
      </c>
      <c r="C53" s="93" t="s">
        <v>97</v>
      </c>
      <c r="D53" s="93" t="s">
        <v>159</v>
      </c>
      <c r="E53" s="93" t="s">
        <v>100</v>
      </c>
      <c r="F53" s="256"/>
      <c r="G53" s="256"/>
      <c r="H53" s="128" t="s">
        <v>60</v>
      </c>
      <c r="I53" s="123" t="s">
        <v>36</v>
      </c>
      <c r="J53" s="201">
        <v>6.8999999999999999E-3</v>
      </c>
      <c r="K53" s="75">
        <f t="shared" ref="K53:K64" si="29">+M53+W53+Y53+AD53+AF53</f>
        <v>1</v>
      </c>
      <c r="L53" s="155">
        <v>0</v>
      </c>
      <c r="M53" s="95">
        <v>0</v>
      </c>
      <c r="N53" s="135" t="s">
        <v>49</v>
      </c>
      <c r="O53" s="154" t="s">
        <v>49</v>
      </c>
      <c r="P53" s="155">
        <v>1</v>
      </c>
      <c r="Q53" s="157">
        <v>0</v>
      </c>
      <c r="R53" s="158">
        <f t="shared" si="2"/>
        <v>0</v>
      </c>
      <c r="S53" s="157">
        <v>0</v>
      </c>
      <c r="T53" s="158">
        <f t="shared" si="28"/>
        <v>0</v>
      </c>
      <c r="U53" s="157">
        <v>1</v>
      </c>
      <c r="V53" s="158">
        <f t="shared" si="17"/>
        <v>1</v>
      </c>
      <c r="W53" s="95">
        <v>1</v>
      </c>
      <c r="X53" s="158">
        <f t="shared" si="4"/>
        <v>1</v>
      </c>
      <c r="Y53" s="155">
        <f>+MAGNITUDES!R54</f>
        <v>0</v>
      </c>
      <c r="Z53" s="190">
        <v>8364</v>
      </c>
      <c r="AA53" s="158" t="e">
        <f t="shared" si="5"/>
        <v>#DIV/0!</v>
      </c>
      <c r="AB53" s="190">
        <f>+MAGNITUDES!S54</f>
        <v>0</v>
      </c>
      <c r="AC53" s="158">
        <v>0</v>
      </c>
      <c r="AD53" s="155">
        <v>0</v>
      </c>
      <c r="AE53" s="125"/>
      <c r="AF53" s="155">
        <v>0</v>
      </c>
      <c r="AG53" s="125"/>
      <c r="AH53" s="97">
        <f t="shared" si="7"/>
        <v>0</v>
      </c>
      <c r="AI53" s="279"/>
      <c r="AJ53" s="158">
        <f>+MAGNITUDES!AC54</f>
        <v>1</v>
      </c>
      <c r="AK53" s="282"/>
      <c r="AL53" s="159">
        <f>+MAGNITUDES!AD54</f>
        <v>1</v>
      </c>
      <c r="AM53" s="282"/>
      <c r="AN53" s="138"/>
    </row>
    <row r="54" spans="1:40" s="107" customFormat="1" ht="51">
      <c r="A54" s="87" t="s">
        <v>95</v>
      </c>
      <c r="B54" s="93" t="s">
        <v>96</v>
      </c>
      <c r="C54" s="93" t="s">
        <v>97</v>
      </c>
      <c r="D54" s="93" t="s">
        <v>159</v>
      </c>
      <c r="E54" s="93" t="s">
        <v>100</v>
      </c>
      <c r="F54" s="256"/>
      <c r="G54" s="256"/>
      <c r="H54" s="127" t="s">
        <v>59</v>
      </c>
      <c r="I54" s="123" t="s">
        <v>36</v>
      </c>
      <c r="J54" s="201">
        <v>6.8999999999999999E-3</v>
      </c>
      <c r="K54" s="75">
        <f t="shared" si="29"/>
        <v>1</v>
      </c>
      <c r="L54" s="155">
        <v>0.2</v>
      </c>
      <c r="M54" s="95">
        <v>0.2</v>
      </c>
      <c r="N54" s="156">
        <f t="shared" si="0"/>
        <v>1</v>
      </c>
      <c r="O54" s="154">
        <v>1</v>
      </c>
      <c r="P54" s="155">
        <v>0.5</v>
      </c>
      <c r="Q54" s="169">
        <v>0.06</v>
      </c>
      <c r="R54" s="158">
        <f t="shared" si="2"/>
        <v>0.12</v>
      </c>
      <c r="S54" s="169">
        <v>0.13</v>
      </c>
      <c r="T54" s="158">
        <f t="shared" si="28"/>
        <v>0.26</v>
      </c>
      <c r="U54" s="169">
        <v>0.38</v>
      </c>
      <c r="V54" s="158">
        <f t="shared" si="17"/>
        <v>0.76</v>
      </c>
      <c r="W54" s="168">
        <v>0.42</v>
      </c>
      <c r="X54" s="158">
        <f t="shared" si="4"/>
        <v>0.84</v>
      </c>
      <c r="Y54" s="155">
        <f>+MAGNITUDES!R55</f>
        <v>0.24</v>
      </c>
      <c r="Z54" s="190">
        <v>8365</v>
      </c>
      <c r="AA54" s="158">
        <f t="shared" si="5"/>
        <v>34854.166666666672</v>
      </c>
      <c r="AB54" s="190">
        <f>+MAGNITUDES!S55</f>
        <v>0.24</v>
      </c>
      <c r="AC54" s="158">
        <f t="shared" si="6"/>
        <v>1</v>
      </c>
      <c r="AD54" s="167">
        <v>7.0000000000000007E-2</v>
      </c>
      <c r="AE54" s="125"/>
      <c r="AF54" s="167">
        <v>7.0000000000000007E-2</v>
      </c>
      <c r="AG54" s="125"/>
      <c r="AH54" s="97">
        <f t="shared" si="7"/>
        <v>6.8999999999999999E-3</v>
      </c>
      <c r="AI54" s="279"/>
      <c r="AJ54" s="158">
        <f>+MAGNITUDES!AC55</f>
        <v>0.92</v>
      </c>
      <c r="AK54" s="283"/>
      <c r="AL54" s="159">
        <f>+MAGNITUDES!AD55</f>
        <v>0.92</v>
      </c>
      <c r="AM54" s="283"/>
      <c r="AN54" s="138"/>
    </row>
    <row r="55" spans="1:40" s="107" customFormat="1" ht="51">
      <c r="A55" s="87" t="s">
        <v>95</v>
      </c>
      <c r="B55" s="93" t="s">
        <v>96</v>
      </c>
      <c r="C55" s="93" t="s">
        <v>97</v>
      </c>
      <c r="D55" s="93" t="s">
        <v>101</v>
      </c>
      <c r="E55" s="93" t="s">
        <v>102</v>
      </c>
      <c r="F55" s="162">
        <v>0</v>
      </c>
      <c r="G55" s="162">
        <f t="shared" ref="G55:G66" si="30">+K55</f>
        <v>7</v>
      </c>
      <c r="H55" s="129" t="s">
        <v>66</v>
      </c>
      <c r="I55" s="123" t="s">
        <v>36</v>
      </c>
      <c r="J55" s="201">
        <v>1</v>
      </c>
      <c r="K55" s="75">
        <f t="shared" si="29"/>
        <v>7</v>
      </c>
      <c r="L55" s="155">
        <v>0</v>
      </c>
      <c r="M55" s="95">
        <v>0</v>
      </c>
      <c r="N55" s="135" t="s">
        <v>49</v>
      </c>
      <c r="O55" s="154" t="s">
        <v>49</v>
      </c>
      <c r="P55" s="155">
        <v>0</v>
      </c>
      <c r="Q55" s="157">
        <v>0</v>
      </c>
      <c r="R55" s="158" t="e">
        <f t="shared" si="2"/>
        <v>#DIV/0!</v>
      </c>
      <c r="S55" s="157">
        <v>0</v>
      </c>
      <c r="T55" s="158">
        <v>0</v>
      </c>
      <c r="U55" s="157">
        <v>0</v>
      </c>
      <c r="V55" s="158">
        <v>0</v>
      </c>
      <c r="W55" s="95">
        <v>0</v>
      </c>
      <c r="X55" s="158">
        <v>0</v>
      </c>
      <c r="Y55" s="155">
        <f>+MAGNITUDES!R56</f>
        <v>3</v>
      </c>
      <c r="Z55" s="190">
        <v>8366</v>
      </c>
      <c r="AA55" s="158">
        <f t="shared" si="5"/>
        <v>2788.6666666666665</v>
      </c>
      <c r="AB55" s="190">
        <f>+MAGNITUDES!S56</f>
        <v>3</v>
      </c>
      <c r="AC55" s="158">
        <f t="shared" si="6"/>
        <v>1</v>
      </c>
      <c r="AD55" s="155">
        <v>4</v>
      </c>
      <c r="AE55" s="125"/>
      <c r="AF55" s="155">
        <v>0</v>
      </c>
      <c r="AG55" s="125"/>
      <c r="AH55" s="97">
        <f t="shared" si="7"/>
        <v>1</v>
      </c>
      <c r="AI55" s="202">
        <f t="shared" ref="AI55:AI66" si="31">+AH55</f>
        <v>1</v>
      </c>
      <c r="AJ55" s="158">
        <f>+MAGNITUDES!AC56</f>
        <v>1</v>
      </c>
      <c r="AK55" s="202">
        <f t="shared" ref="AK55:AK66" si="32">+AJ55</f>
        <v>1</v>
      </c>
      <c r="AL55" s="159">
        <f>+MAGNITUDES!AD56</f>
        <v>1</v>
      </c>
      <c r="AM55" s="202">
        <f t="shared" ref="AM55:AM66" si="33">+AL55</f>
        <v>1</v>
      </c>
      <c r="AN55" s="138"/>
    </row>
    <row r="56" spans="1:40" s="107" customFormat="1" ht="51">
      <c r="A56" s="87" t="s">
        <v>95</v>
      </c>
      <c r="B56" s="93" t="s">
        <v>96</v>
      </c>
      <c r="C56" s="93" t="s">
        <v>97</v>
      </c>
      <c r="D56" s="93" t="s">
        <v>103</v>
      </c>
      <c r="E56" s="93" t="s">
        <v>104</v>
      </c>
      <c r="F56" s="162">
        <v>35</v>
      </c>
      <c r="G56" s="162">
        <f t="shared" si="30"/>
        <v>314</v>
      </c>
      <c r="H56" s="129" t="s">
        <v>66</v>
      </c>
      <c r="I56" s="123" t="s">
        <v>36</v>
      </c>
      <c r="J56" s="201">
        <v>1</v>
      </c>
      <c r="K56" s="75">
        <f t="shared" si="29"/>
        <v>314</v>
      </c>
      <c r="L56" s="155">
        <v>0</v>
      </c>
      <c r="M56" s="95">
        <v>0</v>
      </c>
      <c r="N56" s="135" t="s">
        <v>49</v>
      </c>
      <c r="O56" s="154" t="s">
        <v>49</v>
      </c>
      <c r="P56" s="155">
        <v>112</v>
      </c>
      <c r="Q56" s="157">
        <v>0</v>
      </c>
      <c r="R56" s="158">
        <f t="shared" si="2"/>
        <v>0</v>
      </c>
      <c r="S56" s="157">
        <v>0</v>
      </c>
      <c r="T56" s="158">
        <f t="shared" ref="T56:T87" si="34">+S56/P56</f>
        <v>0</v>
      </c>
      <c r="U56" s="157">
        <v>2</v>
      </c>
      <c r="V56" s="158">
        <f t="shared" si="17"/>
        <v>1.7857142857142856E-2</v>
      </c>
      <c r="W56" s="95">
        <v>82</v>
      </c>
      <c r="X56" s="158">
        <f t="shared" si="4"/>
        <v>0.7321428571428571</v>
      </c>
      <c r="Y56" s="155">
        <f>+MAGNITUDES!R57</f>
        <v>153</v>
      </c>
      <c r="Z56" s="190">
        <v>8367</v>
      </c>
      <c r="AA56" s="158">
        <f t="shared" si="5"/>
        <v>54.686274509803923</v>
      </c>
      <c r="AB56" s="190">
        <f>+MAGNITUDES!S57</f>
        <v>153</v>
      </c>
      <c r="AC56" s="158">
        <f t="shared" si="6"/>
        <v>1</v>
      </c>
      <c r="AD56" s="155">
        <v>79</v>
      </c>
      <c r="AE56" s="125"/>
      <c r="AF56" s="155">
        <v>0</v>
      </c>
      <c r="AG56" s="125"/>
      <c r="AH56" s="97">
        <f t="shared" si="7"/>
        <v>1</v>
      </c>
      <c r="AI56" s="202">
        <f t="shared" si="31"/>
        <v>1</v>
      </c>
      <c r="AJ56" s="158">
        <f>+MAGNITUDES!AC57</f>
        <v>0.95669999999999999</v>
      </c>
      <c r="AK56" s="202">
        <f t="shared" si="32"/>
        <v>0.95669999999999999</v>
      </c>
      <c r="AL56" s="159">
        <f>+MAGNITUDES!AD57</f>
        <v>0.95669999999999999</v>
      </c>
      <c r="AM56" s="202">
        <f t="shared" si="33"/>
        <v>0.95669999999999999</v>
      </c>
      <c r="AN56" s="138"/>
    </row>
    <row r="57" spans="1:40" s="107" customFormat="1" ht="51">
      <c r="A57" s="87" t="s">
        <v>95</v>
      </c>
      <c r="B57" s="93" t="s">
        <v>96</v>
      </c>
      <c r="C57" s="93" t="s">
        <v>97</v>
      </c>
      <c r="D57" s="93" t="s">
        <v>186</v>
      </c>
      <c r="E57" s="93" t="s">
        <v>105</v>
      </c>
      <c r="F57" s="162">
        <v>0</v>
      </c>
      <c r="G57" s="162">
        <f t="shared" si="30"/>
        <v>96</v>
      </c>
      <c r="H57" s="129" t="s">
        <v>66</v>
      </c>
      <c r="I57" s="123" t="s">
        <v>36</v>
      </c>
      <c r="J57" s="201">
        <v>1</v>
      </c>
      <c r="K57" s="75">
        <f t="shared" si="29"/>
        <v>96</v>
      </c>
      <c r="L57" s="155">
        <v>1</v>
      </c>
      <c r="M57" s="95">
        <v>2</v>
      </c>
      <c r="N57" s="156">
        <f t="shared" si="0"/>
        <v>2</v>
      </c>
      <c r="O57" s="154">
        <v>2</v>
      </c>
      <c r="P57" s="155">
        <v>36</v>
      </c>
      <c r="Q57" s="157">
        <v>0</v>
      </c>
      <c r="R57" s="158">
        <f t="shared" si="2"/>
        <v>0</v>
      </c>
      <c r="S57" s="157">
        <v>0</v>
      </c>
      <c r="T57" s="158">
        <f t="shared" si="34"/>
        <v>0</v>
      </c>
      <c r="U57" s="157">
        <v>6</v>
      </c>
      <c r="V57" s="158">
        <f t="shared" si="17"/>
        <v>0.16666666666666666</v>
      </c>
      <c r="W57" s="95">
        <v>36</v>
      </c>
      <c r="X57" s="158">
        <f t="shared" si="4"/>
        <v>1</v>
      </c>
      <c r="Y57" s="155">
        <f>+MAGNITUDES!R58</f>
        <v>41</v>
      </c>
      <c r="Z57" s="190">
        <v>8368</v>
      </c>
      <c r="AA57" s="158">
        <f t="shared" si="5"/>
        <v>204.09756097560975</v>
      </c>
      <c r="AB57" s="190">
        <f>+MAGNITUDES!S58</f>
        <v>41</v>
      </c>
      <c r="AC57" s="158">
        <f t="shared" si="6"/>
        <v>1</v>
      </c>
      <c r="AD57" s="155">
        <v>17</v>
      </c>
      <c r="AE57" s="125"/>
      <c r="AF57" s="155">
        <v>0</v>
      </c>
      <c r="AG57" s="125"/>
      <c r="AH57" s="97">
        <f t="shared" si="7"/>
        <v>1</v>
      </c>
      <c r="AI57" s="202">
        <f t="shared" si="31"/>
        <v>1</v>
      </c>
      <c r="AJ57" s="158">
        <f>+MAGNITUDES!AC58</f>
        <v>0.92810000000000004</v>
      </c>
      <c r="AK57" s="202">
        <f t="shared" si="32"/>
        <v>0.92810000000000004</v>
      </c>
      <c r="AL57" s="159">
        <f>+MAGNITUDES!AD58</f>
        <v>0.92810000000000004</v>
      </c>
      <c r="AM57" s="202">
        <f t="shared" si="33"/>
        <v>0.92810000000000004</v>
      </c>
      <c r="AN57" s="138"/>
    </row>
    <row r="58" spans="1:40" s="107" customFormat="1" ht="38.25">
      <c r="A58" s="87" t="s">
        <v>95</v>
      </c>
      <c r="B58" s="93" t="s">
        <v>96</v>
      </c>
      <c r="C58" s="93" t="s">
        <v>106</v>
      </c>
      <c r="D58" s="93" t="s">
        <v>107</v>
      </c>
      <c r="E58" s="93" t="s">
        <v>108</v>
      </c>
      <c r="F58" s="162">
        <v>0</v>
      </c>
      <c r="G58" s="162">
        <f t="shared" si="30"/>
        <v>1400</v>
      </c>
      <c r="H58" s="131" t="s">
        <v>75</v>
      </c>
      <c r="I58" s="123" t="s">
        <v>36</v>
      </c>
      <c r="J58" s="201">
        <v>1</v>
      </c>
      <c r="K58" s="75">
        <f t="shared" si="29"/>
        <v>1400</v>
      </c>
      <c r="L58" s="155">
        <v>36</v>
      </c>
      <c r="M58" s="95">
        <v>36</v>
      </c>
      <c r="N58" s="156">
        <f t="shared" si="0"/>
        <v>1</v>
      </c>
      <c r="O58" s="154">
        <v>1</v>
      </c>
      <c r="P58" s="155">
        <v>391</v>
      </c>
      <c r="Q58" s="157">
        <v>101</v>
      </c>
      <c r="R58" s="158">
        <f t="shared" si="2"/>
        <v>0.25831202046035806</v>
      </c>
      <c r="S58" s="169">
        <v>205.25</v>
      </c>
      <c r="T58" s="158">
        <f t="shared" si="34"/>
        <v>0.52493606138107418</v>
      </c>
      <c r="U58" s="169">
        <v>249.24</v>
      </c>
      <c r="V58" s="158">
        <f t="shared" si="17"/>
        <v>0.63744245524296672</v>
      </c>
      <c r="W58" s="95">
        <v>374.5</v>
      </c>
      <c r="X58" s="158">
        <f t="shared" si="4"/>
        <v>0.9578005115089514</v>
      </c>
      <c r="Y58" s="155">
        <f>+MAGNITUDES!R59</f>
        <v>541.5</v>
      </c>
      <c r="Z58" s="190">
        <v>8369</v>
      </c>
      <c r="AA58" s="158">
        <f t="shared" si="5"/>
        <v>15.455216989843029</v>
      </c>
      <c r="AB58" s="190">
        <f>+MAGNITUDES!S59</f>
        <v>588.21</v>
      </c>
      <c r="AC58" s="158">
        <f t="shared" si="6"/>
        <v>1.0862603878116344</v>
      </c>
      <c r="AD58" s="155">
        <v>447</v>
      </c>
      <c r="AE58" s="125"/>
      <c r="AF58" s="155">
        <v>1</v>
      </c>
      <c r="AG58" s="125"/>
      <c r="AH58" s="97">
        <f t="shared" si="7"/>
        <v>1.0862603878116344</v>
      </c>
      <c r="AI58" s="202">
        <f t="shared" si="31"/>
        <v>1.0862603878116344</v>
      </c>
      <c r="AJ58" s="158">
        <f>+MAGNITUDES!AC59</f>
        <v>0.9234</v>
      </c>
      <c r="AK58" s="202">
        <f t="shared" si="32"/>
        <v>0.9234</v>
      </c>
      <c r="AL58" s="159">
        <f>+MAGNITUDES!AD59</f>
        <v>0.9234</v>
      </c>
      <c r="AM58" s="202">
        <f t="shared" si="33"/>
        <v>0.9234</v>
      </c>
      <c r="AN58" s="138"/>
    </row>
    <row r="59" spans="1:40" s="107" customFormat="1" ht="38.25">
      <c r="A59" s="87" t="s">
        <v>95</v>
      </c>
      <c r="B59" s="93" t="s">
        <v>96</v>
      </c>
      <c r="C59" s="93" t="s">
        <v>106</v>
      </c>
      <c r="D59" s="93" t="s">
        <v>109</v>
      </c>
      <c r="E59" s="93" t="s">
        <v>110</v>
      </c>
      <c r="F59" s="162">
        <v>0</v>
      </c>
      <c r="G59" s="162">
        <f t="shared" si="30"/>
        <v>0.95000000000000007</v>
      </c>
      <c r="H59" s="131" t="s">
        <v>75</v>
      </c>
      <c r="I59" s="123" t="s">
        <v>36</v>
      </c>
      <c r="J59" s="201">
        <v>1</v>
      </c>
      <c r="K59" s="75">
        <f t="shared" si="29"/>
        <v>0.95000000000000007</v>
      </c>
      <c r="L59" s="155">
        <v>0.2</v>
      </c>
      <c r="M59" s="95">
        <v>0.2</v>
      </c>
      <c r="N59" s="156">
        <f t="shared" si="0"/>
        <v>1</v>
      </c>
      <c r="O59" s="154">
        <v>1</v>
      </c>
      <c r="P59" s="155">
        <v>0.4</v>
      </c>
      <c r="Q59" s="169">
        <v>0.09</v>
      </c>
      <c r="R59" s="158">
        <f t="shared" si="2"/>
        <v>0.22499999999999998</v>
      </c>
      <c r="S59" s="169">
        <v>0.21</v>
      </c>
      <c r="T59" s="158">
        <f t="shared" si="34"/>
        <v>0.52499999999999991</v>
      </c>
      <c r="U59" s="169">
        <v>0.34</v>
      </c>
      <c r="V59" s="158">
        <f t="shared" si="17"/>
        <v>0.85</v>
      </c>
      <c r="W59" s="95">
        <v>0.4</v>
      </c>
      <c r="X59" s="158">
        <f t="shared" si="4"/>
        <v>1</v>
      </c>
      <c r="Y59" s="155">
        <f>+MAGNITUDES!R60</f>
        <v>0.25</v>
      </c>
      <c r="Z59" s="190">
        <v>8370</v>
      </c>
      <c r="AA59" s="158">
        <f t="shared" si="5"/>
        <v>33480</v>
      </c>
      <c r="AB59" s="190">
        <f>+MAGNITUDES!S60</f>
        <v>0.25</v>
      </c>
      <c r="AC59" s="158">
        <f t="shared" si="6"/>
        <v>1</v>
      </c>
      <c r="AD59" s="155">
        <v>0.1</v>
      </c>
      <c r="AE59" s="125"/>
      <c r="AF59" s="155">
        <v>0</v>
      </c>
      <c r="AG59" s="125"/>
      <c r="AH59" s="97">
        <f t="shared" si="7"/>
        <v>1</v>
      </c>
      <c r="AI59" s="202">
        <f t="shared" si="31"/>
        <v>1</v>
      </c>
      <c r="AJ59" s="158">
        <f>+MAGNITUDES!AC60</f>
        <v>1</v>
      </c>
      <c r="AK59" s="202">
        <f t="shared" si="32"/>
        <v>1</v>
      </c>
      <c r="AL59" s="159">
        <f>+MAGNITUDES!AD60</f>
        <v>1</v>
      </c>
      <c r="AM59" s="202">
        <f t="shared" si="33"/>
        <v>1</v>
      </c>
      <c r="AN59" s="138"/>
    </row>
    <row r="60" spans="1:40" s="107" customFormat="1" ht="51">
      <c r="A60" s="87" t="s">
        <v>111</v>
      </c>
      <c r="B60" s="93" t="s">
        <v>112</v>
      </c>
      <c r="C60" s="93" t="s">
        <v>113</v>
      </c>
      <c r="D60" s="93" t="s">
        <v>114</v>
      </c>
      <c r="E60" s="93" t="s">
        <v>115</v>
      </c>
      <c r="F60" s="162">
        <v>0</v>
      </c>
      <c r="G60" s="162">
        <f t="shared" si="30"/>
        <v>2524</v>
      </c>
      <c r="H60" s="133" t="s">
        <v>116</v>
      </c>
      <c r="I60" s="123" t="s">
        <v>36</v>
      </c>
      <c r="J60" s="201">
        <v>1</v>
      </c>
      <c r="K60" s="75">
        <f t="shared" si="29"/>
        <v>2524</v>
      </c>
      <c r="L60" s="155">
        <v>596</v>
      </c>
      <c r="M60" s="95">
        <v>596</v>
      </c>
      <c r="N60" s="156">
        <f t="shared" si="0"/>
        <v>1</v>
      </c>
      <c r="O60" s="154">
        <v>1</v>
      </c>
      <c r="P60" s="155">
        <v>755</v>
      </c>
      <c r="Q60" s="157">
        <v>251</v>
      </c>
      <c r="R60" s="158">
        <f t="shared" si="2"/>
        <v>0.33245033112582784</v>
      </c>
      <c r="S60" s="157">
        <v>258</v>
      </c>
      <c r="T60" s="158">
        <f t="shared" si="34"/>
        <v>0.34172185430463575</v>
      </c>
      <c r="U60" s="157">
        <v>414</v>
      </c>
      <c r="V60" s="158">
        <f t="shared" si="17"/>
        <v>0.54834437086092713</v>
      </c>
      <c r="W60" s="95">
        <v>755</v>
      </c>
      <c r="X60" s="158">
        <f t="shared" si="4"/>
        <v>1</v>
      </c>
      <c r="Y60" s="155">
        <f>+MAGNITUDES!R61</f>
        <v>856</v>
      </c>
      <c r="Z60" s="190">
        <v>8371</v>
      </c>
      <c r="AA60" s="158">
        <f t="shared" si="5"/>
        <v>9.7792056074766354</v>
      </c>
      <c r="AB60" s="190">
        <f>+MAGNITUDES!S61</f>
        <v>856</v>
      </c>
      <c r="AC60" s="158">
        <f t="shared" si="6"/>
        <v>1</v>
      </c>
      <c r="AD60" s="155">
        <v>290</v>
      </c>
      <c r="AE60" s="125"/>
      <c r="AF60" s="155">
        <v>27</v>
      </c>
      <c r="AG60" s="125"/>
      <c r="AH60" s="97">
        <f t="shared" si="7"/>
        <v>1</v>
      </c>
      <c r="AI60" s="202">
        <f t="shared" si="31"/>
        <v>1</v>
      </c>
      <c r="AJ60" s="158">
        <f>+MAGNITUDES!AC61</f>
        <v>1</v>
      </c>
      <c r="AK60" s="202">
        <f t="shared" si="32"/>
        <v>1</v>
      </c>
      <c r="AL60" s="159">
        <f>+MAGNITUDES!AD61</f>
        <v>1</v>
      </c>
      <c r="AM60" s="202">
        <f t="shared" si="33"/>
        <v>1</v>
      </c>
      <c r="AN60" s="138"/>
    </row>
    <row r="61" spans="1:40" s="107" customFormat="1" ht="38.25">
      <c r="A61" s="87" t="s">
        <v>111</v>
      </c>
      <c r="B61" s="93" t="s">
        <v>112</v>
      </c>
      <c r="C61" s="93" t="s">
        <v>117</v>
      </c>
      <c r="D61" s="93" t="s">
        <v>118</v>
      </c>
      <c r="E61" s="93" t="s">
        <v>119</v>
      </c>
      <c r="F61" s="162">
        <v>0</v>
      </c>
      <c r="G61" s="162">
        <f t="shared" si="30"/>
        <v>1</v>
      </c>
      <c r="H61" s="122" t="s">
        <v>35</v>
      </c>
      <c r="I61" s="123" t="s">
        <v>36</v>
      </c>
      <c r="J61" s="201">
        <v>1</v>
      </c>
      <c r="K61" s="75">
        <f t="shared" si="29"/>
        <v>1</v>
      </c>
      <c r="L61" s="155">
        <v>0.1</v>
      </c>
      <c r="M61" s="95">
        <v>0.1</v>
      </c>
      <c r="N61" s="156">
        <f t="shared" si="0"/>
        <v>1</v>
      </c>
      <c r="O61" s="154">
        <v>1</v>
      </c>
      <c r="P61" s="155">
        <v>0.3</v>
      </c>
      <c r="Q61" s="169">
        <v>0.05</v>
      </c>
      <c r="R61" s="158">
        <f t="shared" si="2"/>
        <v>0.16666666666666669</v>
      </c>
      <c r="S61" s="169">
        <v>0.09</v>
      </c>
      <c r="T61" s="158">
        <f t="shared" si="34"/>
        <v>0.3</v>
      </c>
      <c r="U61" s="169">
        <v>0.15</v>
      </c>
      <c r="V61" s="158">
        <f t="shared" si="17"/>
        <v>0.5</v>
      </c>
      <c r="W61" s="95">
        <v>0.3</v>
      </c>
      <c r="X61" s="158">
        <f t="shared" si="4"/>
        <v>1</v>
      </c>
      <c r="Y61" s="155">
        <f>+MAGNITUDES!R62</f>
        <v>0.3</v>
      </c>
      <c r="Z61" s="190">
        <v>8372</v>
      </c>
      <c r="AA61" s="158">
        <f t="shared" si="5"/>
        <v>27906.666666666668</v>
      </c>
      <c r="AB61" s="190">
        <f>+MAGNITUDES!S62</f>
        <v>0.3</v>
      </c>
      <c r="AC61" s="158">
        <f t="shared" si="6"/>
        <v>1</v>
      </c>
      <c r="AD61" s="167">
        <v>0.25</v>
      </c>
      <c r="AE61" s="125"/>
      <c r="AF61" s="167">
        <v>0.05</v>
      </c>
      <c r="AG61" s="125"/>
      <c r="AH61" s="97">
        <f t="shared" si="7"/>
        <v>1</v>
      </c>
      <c r="AI61" s="202">
        <f t="shared" si="31"/>
        <v>1</v>
      </c>
      <c r="AJ61" s="158">
        <f>+MAGNITUDES!AC62</f>
        <v>1</v>
      </c>
      <c r="AK61" s="202">
        <f t="shared" si="32"/>
        <v>1</v>
      </c>
      <c r="AL61" s="159">
        <f>+MAGNITUDES!AD62</f>
        <v>1</v>
      </c>
      <c r="AM61" s="202">
        <f t="shared" si="33"/>
        <v>1</v>
      </c>
      <c r="AN61" s="138"/>
    </row>
    <row r="62" spans="1:40" s="107" customFormat="1" ht="38.25">
      <c r="A62" s="87" t="s">
        <v>111</v>
      </c>
      <c r="B62" s="93" t="s">
        <v>112</v>
      </c>
      <c r="C62" s="93" t="s">
        <v>117</v>
      </c>
      <c r="D62" s="93" t="s">
        <v>120</v>
      </c>
      <c r="E62" s="93" t="s">
        <v>121</v>
      </c>
      <c r="F62" s="162">
        <v>0</v>
      </c>
      <c r="G62" s="162">
        <f t="shared" si="30"/>
        <v>1</v>
      </c>
      <c r="H62" s="122" t="s">
        <v>35</v>
      </c>
      <c r="I62" s="123" t="s">
        <v>36</v>
      </c>
      <c r="J62" s="201">
        <v>1</v>
      </c>
      <c r="K62" s="75">
        <f t="shared" si="29"/>
        <v>1</v>
      </c>
      <c r="L62" s="155">
        <v>0.2</v>
      </c>
      <c r="M62" s="95">
        <v>0.2</v>
      </c>
      <c r="N62" s="156">
        <f t="shared" si="0"/>
        <v>1</v>
      </c>
      <c r="O62" s="154">
        <v>1</v>
      </c>
      <c r="P62" s="155">
        <v>0.3</v>
      </c>
      <c r="Q62" s="169">
        <v>0.02</v>
      </c>
      <c r="R62" s="158">
        <f t="shared" si="2"/>
        <v>6.6666666666666666E-2</v>
      </c>
      <c r="S62" s="169">
        <v>0.05</v>
      </c>
      <c r="T62" s="158">
        <f t="shared" si="34"/>
        <v>0.16666666666666669</v>
      </c>
      <c r="U62" s="169">
        <v>0.16</v>
      </c>
      <c r="V62" s="158">
        <f t="shared" si="17"/>
        <v>0.53333333333333333</v>
      </c>
      <c r="W62" s="95">
        <v>0.3</v>
      </c>
      <c r="X62" s="158">
        <f t="shared" si="4"/>
        <v>1</v>
      </c>
      <c r="Y62" s="155">
        <f>+MAGNITUDES!R63</f>
        <v>0.25</v>
      </c>
      <c r="Z62" s="190">
        <v>8373</v>
      </c>
      <c r="AA62" s="158">
        <f t="shared" si="5"/>
        <v>33492</v>
      </c>
      <c r="AB62" s="190">
        <f>+MAGNITUDES!S63</f>
        <v>0.25</v>
      </c>
      <c r="AC62" s="158">
        <f t="shared" si="6"/>
        <v>1</v>
      </c>
      <c r="AD62" s="155">
        <v>0.2</v>
      </c>
      <c r="AE62" s="125"/>
      <c r="AF62" s="167">
        <v>0.05</v>
      </c>
      <c r="AG62" s="125"/>
      <c r="AH62" s="97">
        <f t="shared" si="7"/>
        <v>1</v>
      </c>
      <c r="AI62" s="202">
        <f t="shared" si="31"/>
        <v>1</v>
      </c>
      <c r="AJ62" s="158">
        <f>+MAGNITUDES!AC63</f>
        <v>1</v>
      </c>
      <c r="AK62" s="202">
        <f t="shared" si="32"/>
        <v>1</v>
      </c>
      <c r="AL62" s="159">
        <f>+MAGNITUDES!AD63</f>
        <v>1</v>
      </c>
      <c r="AM62" s="202">
        <f t="shared" si="33"/>
        <v>1</v>
      </c>
      <c r="AN62" s="138"/>
    </row>
    <row r="63" spans="1:40" s="107" customFormat="1" ht="66" customHeight="1">
      <c r="A63" s="87" t="s">
        <v>111</v>
      </c>
      <c r="B63" s="93" t="s">
        <v>112</v>
      </c>
      <c r="C63" s="93" t="s">
        <v>117</v>
      </c>
      <c r="D63" s="93" t="s">
        <v>122</v>
      </c>
      <c r="E63" s="93" t="s">
        <v>123</v>
      </c>
      <c r="F63" s="162">
        <v>0</v>
      </c>
      <c r="G63" s="162">
        <f t="shared" si="30"/>
        <v>16</v>
      </c>
      <c r="H63" s="122" t="s">
        <v>35</v>
      </c>
      <c r="I63" s="123" t="s">
        <v>36</v>
      </c>
      <c r="J63" s="201">
        <v>1</v>
      </c>
      <c r="K63" s="75">
        <f t="shared" si="29"/>
        <v>16</v>
      </c>
      <c r="L63" s="155">
        <v>1</v>
      </c>
      <c r="M63" s="95">
        <v>2</v>
      </c>
      <c r="N63" s="156">
        <f t="shared" si="0"/>
        <v>2</v>
      </c>
      <c r="O63" s="154">
        <v>2</v>
      </c>
      <c r="P63" s="155">
        <v>5</v>
      </c>
      <c r="Q63" s="157">
        <v>0</v>
      </c>
      <c r="R63" s="158">
        <f t="shared" si="2"/>
        <v>0</v>
      </c>
      <c r="S63" s="157">
        <v>0</v>
      </c>
      <c r="T63" s="158">
        <f t="shared" si="34"/>
        <v>0</v>
      </c>
      <c r="U63" s="157">
        <v>0</v>
      </c>
      <c r="V63" s="158">
        <f t="shared" si="17"/>
        <v>0</v>
      </c>
      <c r="W63" s="95">
        <v>5</v>
      </c>
      <c r="X63" s="158">
        <f t="shared" si="4"/>
        <v>1</v>
      </c>
      <c r="Y63" s="155">
        <f>+MAGNITUDES!R64</f>
        <v>6</v>
      </c>
      <c r="Z63" s="190">
        <v>8374</v>
      </c>
      <c r="AA63" s="158">
        <f t="shared" si="5"/>
        <v>1395.6666666666667</v>
      </c>
      <c r="AB63" s="190">
        <f>+MAGNITUDES!S64</f>
        <v>6</v>
      </c>
      <c r="AC63" s="158">
        <f t="shared" si="6"/>
        <v>1</v>
      </c>
      <c r="AD63" s="155">
        <v>2</v>
      </c>
      <c r="AE63" s="125"/>
      <c r="AF63" s="155">
        <v>1</v>
      </c>
      <c r="AG63" s="125"/>
      <c r="AH63" s="97">
        <f t="shared" si="7"/>
        <v>1</v>
      </c>
      <c r="AI63" s="202">
        <f t="shared" si="31"/>
        <v>1</v>
      </c>
      <c r="AJ63" s="158">
        <f>+MAGNITUDES!AC64</f>
        <v>1</v>
      </c>
      <c r="AK63" s="202">
        <f t="shared" si="32"/>
        <v>1</v>
      </c>
      <c r="AL63" s="159">
        <f>+MAGNITUDES!AD64</f>
        <v>1</v>
      </c>
      <c r="AM63" s="202">
        <f t="shared" si="33"/>
        <v>1</v>
      </c>
      <c r="AN63" s="138"/>
    </row>
    <row r="64" spans="1:40" s="107" customFormat="1" ht="63.75">
      <c r="A64" s="87" t="s">
        <v>111</v>
      </c>
      <c r="B64" s="93" t="s">
        <v>112</v>
      </c>
      <c r="C64" s="93" t="s">
        <v>117</v>
      </c>
      <c r="D64" s="93" t="s">
        <v>124</v>
      </c>
      <c r="E64" s="93" t="s">
        <v>125</v>
      </c>
      <c r="F64" s="162">
        <v>0</v>
      </c>
      <c r="G64" s="162">
        <f t="shared" si="30"/>
        <v>60</v>
      </c>
      <c r="H64" s="122" t="s">
        <v>35</v>
      </c>
      <c r="I64" s="123" t="s">
        <v>36</v>
      </c>
      <c r="J64" s="201">
        <v>1</v>
      </c>
      <c r="K64" s="75">
        <f t="shared" si="29"/>
        <v>60</v>
      </c>
      <c r="L64" s="155">
        <v>5</v>
      </c>
      <c r="M64" s="95">
        <v>6</v>
      </c>
      <c r="N64" s="156">
        <f t="shared" si="0"/>
        <v>1.2</v>
      </c>
      <c r="O64" s="154">
        <v>1.2</v>
      </c>
      <c r="P64" s="155">
        <v>16</v>
      </c>
      <c r="Q64" s="157">
        <v>0</v>
      </c>
      <c r="R64" s="158">
        <f t="shared" si="2"/>
        <v>0</v>
      </c>
      <c r="S64" s="157">
        <v>0</v>
      </c>
      <c r="T64" s="158">
        <f t="shared" si="34"/>
        <v>0</v>
      </c>
      <c r="U64" s="157">
        <v>4</v>
      </c>
      <c r="V64" s="158">
        <f t="shared" si="17"/>
        <v>0.25</v>
      </c>
      <c r="W64" s="95">
        <v>16</v>
      </c>
      <c r="X64" s="158">
        <f t="shared" si="4"/>
        <v>1</v>
      </c>
      <c r="Y64" s="155">
        <f>+MAGNITUDES!R65</f>
        <v>20</v>
      </c>
      <c r="Z64" s="190">
        <v>8375</v>
      </c>
      <c r="AA64" s="158">
        <f t="shared" si="5"/>
        <v>418.75</v>
      </c>
      <c r="AB64" s="190">
        <f>+MAGNITUDES!S65</f>
        <v>20</v>
      </c>
      <c r="AC64" s="158">
        <f t="shared" si="6"/>
        <v>1</v>
      </c>
      <c r="AD64" s="155">
        <v>16</v>
      </c>
      <c r="AE64" s="125"/>
      <c r="AF64" s="155">
        <v>2</v>
      </c>
      <c r="AG64" s="125"/>
      <c r="AH64" s="97">
        <f t="shared" si="7"/>
        <v>1</v>
      </c>
      <c r="AI64" s="202">
        <f t="shared" si="31"/>
        <v>1</v>
      </c>
      <c r="AJ64" s="158">
        <f>+MAGNITUDES!AC65</f>
        <v>1</v>
      </c>
      <c r="AK64" s="202">
        <f t="shared" si="32"/>
        <v>1</v>
      </c>
      <c r="AL64" s="159">
        <f>+MAGNITUDES!AD65</f>
        <v>1</v>
      </c>
      <c r="AM64" s="202">
        <f t="shared" si="33"/>
        <v>1</v>
      </c>
      <c r="AN64" s="138"/>
    </row>
    <row r="65" spans="1:40" s="107" customFormat="1" ht="60.75" customHeight="1">
      <c r="A65" s="87" t="s">
        <v>111</v>
      </c>
      <c r="B65" s="93" t="s">
        <v>112</v>
      </c>
      <c r="C65" s="93" t="s">
        <v>126</v>
      </c>
      <c r="D65" s="93" t="s">
        <v>127</v>
      </c>
      <c r="E65" s="93" t="s">
        <v>128</v>
      </c>
      <c r="F65" s="162">
        <v>0</v>
      </c>
      <c r="G65" s="162">
        <f t="shared" si="30"/>
        <v>10</v>
      </c>
      <c r="H65" s="122" t="s">
        <v>35</v>
      </c>
      <c r="I65" s="123" t="s">
        <v>42</v>
      </c>
      <c r="J65" s="201">
        <v>1</v>
      </c>
      <c r="K65" s="75">
        <f>+AF65</f>
        <v>10</v>
      </c>
      <c r="L65" s="155">
        <v>1</v>
      </c>
      <c r="M65" s="95">
        <v>1</v>
      </c>
      <c r="N65" s="156">
        <f t="shared" si="0"/>
        <v>1</v>
      </c>
      <c r="O65" s="154">
        <v>1</v>
      </c>
      <c r="P65" s="155">
        <v>4</v>
      </c>
      <c r="Q65" s="157">
        <v>1</v>
      </c>
      <c r="R65" s="158">
        <f t="shared" si="2"/>
        <v>0.25</v>
      </c>
      <c r="S65" s="157">
        <v>3</v>
      </c>
      <c r="T65" s="158">
        <f t="shared" si="34"/>
        <v>0.75</v>
      </c>
      <c r="U65" s="157">
        <v>3</v>
      </c>
      <c r="V65" s="158">
        <f t="shared" si="17"/>
        <v>0.75</v>
      </c>
      <c r="W65" s="95">
        <v>4</v>
      </c>
      <c r="X65" s="158">
        <f t="shared" si="4"/>
        <v>1</v>
      </c>
      <c r="Y65" s="155">
        <f>+MAGNITUDES!R66</f>
        <v>7</v>
      </c>
      <c r="Z65" s="190">
        <v>8376</v>
      </c>
      <c r="AA65" s="158">
        <f t="shared" si="5"/>
        <v>1196.5714285714287</v>
      </c>
      <c r="AB65" s="190">
        <f>+MAGNITUDES!S66</f>
        <v>7</v>
      </c>
      <c r="AC65" s="158">
        <f t="shared" si="6"/>
        <v>1</v>
      </c>
      <c r="AD65" s="155">
        <v>9</v>
      </c>
      <c r="AE65" s="125"/>
      <c r="AF65" s="155">
        <v>10</v>
      </c>
      <c r="AG65" s="125"/>
      <c r="AH65" s="97">
        <f t="shared" si="7"/>
        <v>1</v>
      </c>
      <c r="AI65" s="202">
        <f t="shared" si="31"/>
        <v>1</v>
      </c>
      <c r="AJ65" s="158">
        <f>+MAGNITUDES!AC66</f>
        <v>0.9</v>
      </c>
      <c r="AK65" s="202">
        <f t="shared" si="32"/>
        <v>0.9</v>
      </c>
      <c r="AL65" s="159">
        <f>+MAGNITUDES!AD66</f>
        <v>0.9</v>
      </c>
      <c r="AM65" s="202">
        <f t="shared" si="33"/>
        <v>0.9</v>
      </c>
      <c r="AN65" s="138"/>
    </row>
    <row r="66" spans="1:40" s="107" customFormat="1" ht="51">
      <c r="A66" s="87" t="s">
        <v>111</v>
      </c>
      <c r="B66" s="93" t="s">
        <v>112</v>
      </c>
      <c r="C66" s="93" t="s">
        <v>126</v>
      </c>
      <c r="D66" s="93" t="s">
        <v>129</v>
      </c>
      <c r="E66" s="93" t="s">
        <v>130</v>
      </c>
      <c r="F66" s="162">
        <v>0</v>
      </c>
      <c r="G66" s="162">
        <f t="shared" si="30"/>
        <v>9</v>
      </c>
      <c r="H66" s="122" t="s">
        <v>35</v>
      </c>
      <c r="I66" s="123" t="s">
        <v>67</v>
      </c>
      <c r="J66" s="201">
        <v>1</v>
      </c>
      <c r="K66" s="75">
        <v>9</v>
      </c>
      <c r="L66" s="155">
        <v>7</v>
      </c>
      <c r="M66" s="95">
        <v>8</v>
      </c>
      <c r="N66" s="156">
        <f t="shared" si="0"/>
        <v>1.1428571428571428</v>
      </c>
      <c r="O66" s="154">
        <v>1.1428571428571428</v>
      </c>
      <c r="P66" s="155">
        <v>9</v>
      </c>
      <c r="Q66" s="157">
        <v>0</v>
      </c>
      <c r="R66" s="158">
        <f>+Q66/P66</f>
        <v>0</v>
      </c>
      <c r="S66" s="157">
        <v>9</v>
      </c>
      <c r="T66" s="158">
        <f t="shared" si="34"/>
        <v>1</v>
      </c>
      <c r="U66" s="157">
        <v>9</v>
      </c>
      <c r="V66" s="158">
        <f t="shared" si="17"/>
        <v>1</v>
      </c>
      <c r="W66" s="95">
        <v>9</v>
      </c>
      <c r="X66" s="158">
        <f t="shared" si="4"/>
        <v>1</v>
      </c>
      <c r="Y66" s="155">
        <f>+MAGNITUDES!R67</f>
        <v>9</v>
      </c>
      <c r="Z66" s="190">
        <v>8377</v>
      </c>
      <c r="AA66" s="158">
        <f t="shared" si="5"/>
        <v>930.77777777777783</v>
      </c>
      <c r="AB66" s="190">
        <f>+MAGNITUDES!S67</f>
        <v>9</v>
      </c>
      <c r="AC66" s="158">
        <f t="shared" si="6"/>
        <v>1</v>
      </c>
      <c r="AD66" s="155">
        <v>9</v>
      </c>
      <c r="AE66" s="125"/>
      <c r="AF66" s="155">
        <v>9</v>
      </c>
      <c r="AG66" s="125"/>
      <c r="AH66" s="97">
        <f t="shared" si="7"/>
        <v>1</v>
      </c>
      <c r="AI66" s="202">
        <f t="shared" si="31"/>
        <v>1</v>
      </c>
      <c r="AJ66" s="158">
        <f>+MAGNITUDES!AC67</f>
        <v>1.0233000000000001</v>
      </c>
      <c r="AK66" s="202">
        <f t="shared" si="32"/>
        <v>1.0233000000000001</v>
      </c>
      <c r="AL66" s="159">
        <f>+MAGNITUDES!AD67</f>
        <v>1.0233000000000001</v>
      </c>
      <c r="AM66" s="202">
        <f t="shared" si="33"/>
        <v>1.0233000000000001</v>
      </c>
      <c r="AN66" s="138"/>
    </row>
    <row r="67" spans="1:40" s="107" customFormat="1" ht="51">
      <c r="A67" s="87" t="s">
        <v>111</v>
      </c>
      <c r="B67" s="93" t="s">
        <v>112</v>
      </c>
      <c r="C67" s="93" t="s">
        <v>126</v>
      </c>
      <c r="D67" s="93" t="s">
        <v>131</v>
      </c>
      <c r="E67" s="93" t="s">
        <v>132</v>
      </c>
      <c r="F67" s="256">
        <v>27093</v>
      </c>
      <c r="G67" s="256">
        <f>+K67+K68+K69+K70+K71</f>
        <v>151998</v>
      </c>
      <c r="H67" s="122" t="s">
        <v>35</v>
      </c>
      <c r="I67" s="123" t="s">
        <v>36</v>
      </c>
      <c r="J67" s="201">
        <v>5.9999999999999995E-4</v>
      </c>
      <c r="K67" s="75">
        <f t="shared" ref="K67:K72" si="35">+M67+W67+Y67+AD67+AF67</f>
        <v>84</v>
      </c>
      <c r="L67" s="155">
        <v>2</v>
      </c>
      <c r="M67" s="95">
        <v>2</v>
      </c>
      <c r="N67" s="156">
        <f t="shared" si="0"/>
        <v>1</v>
      </c>
      <c r="O67" s="154">
        <v>1</v>
      </c>
      <c r="P67" s="155">
        <v>27</v>
      </c>
      <c r="Q67" s="157">
        <v>0</v>
      </c>
      <c r="R67" s="158">
        <f t="shared" si="2"/>
        <v>0</v>
      </c>
      <c r="S67" s="157">
        <v>13</v>
      </c>
      <c r="T67" s="158">
        <f t="shared" si="34"/>
        <v>0.48148148148148145</v>
      </c>
      <c r="U67" s="157">
        <v>22</v>
      </c>
      <c r="V67" s="158">
        <f t="shared" si="17"/>
        <v>0.81481481481481477</v>
      </c>
      <c r="W67" s="95">
        <v>27</v>
      </c>
      <c r="X67" s="158">
        <f t="shared" si="4"/>
        <v>1</v>
      </c>
      <c r="Y67" s="155">
        <f>+MAGNITUDES!R68</f>
        <v>31</v>
      </c>
      <c r="Z67" s="190">
        <v>8378</v>
      </c>
      <c r="AA67" s="158">
        <f t="shared" si="5"/>
        <v>270.25806451612902</v>
      </c>
      <c r="AB67" s="190">
        <f>+MAGNITUDES!S68</f>
        <v>31</v>
      </c>
      <c r="AC67" s="158">
        <f t="shared" si="6"/>
        <v>1</v>
      </c>
      <c r="AD67" s="155">
        <v>22</v>
      </c>
      <c r="AE67" s="125"/>
      <c r="AF67" s="155">
        <v>2</v>
      </c>
      <c r="AG67" s="125"/>
      <c r="AH67" s="97">
        <f t="shared" si="7"/>
        <v>5.9999999999999995E-4</v>
      </c>
      <c r="AI67" s="279">
        <f>+SUM(AH67:AH71)</f>
        <v>0.97790001392056414</v>
      </c>
      <c r="AJ67" s="158">
        <f>+MAGNITUDES!AC68</f>
        <v>1</v>
      </c>
      <c r="AK67" s="281">
        <f>+(AJ67*J67)+(AJ68*J68)+(AJ69*J69)+(AJ70*J70)+(AJ71*J71)</f>
        <v>0.98649363999999995</v>
      </c>
      <c r="AL67" s="159">
        <f>+MAGNITUDES!AD68</f>
        <v>1</v>
      </c>
      <c r="AM67" s="281">
        <f>+(AL67*J67)+(AL68*J68)+(AL69*J69)+(AL70*J70)+(AL71*J71)</f>
        <v>0.98303063999999996</v>
      </c>
      <c r="AN67" s="138"/>
    </row>
    <row r="68" spans="1:40" s="107" customFormat="1" ht="51">
      <c r="A68" s="87" t="s">
        <v>111</v>
      </c>
      <c r="B68" s="93" t="s">
        <v>112</v>
      </c>
      <c r="C68" s="93" t="s">
        <v>126</v>
      </c>
      <c r="D68" s="93" t="s">
        <v>131</v>
      </c>
      <c r="E68" s="93" t="s">
        <v>132</v>
      </c>
      <c r="F68" s="256"/>
      <c r="G68" s="256"/>
      <c r="H68" s="126" t="s">
        <v>39</v>
      </c>
      <c r="I68" s="123" t="s">
        <v>36</v>
      </c>
      <c r="J68" s="201">
        <v>0.6</v>
      </c>
      <c r="K68" s="75">
        <f t="shared" si="35"/>
        <v>91170</v>
      </c>
      <c r="L68" s="155">
        <v>13635</v>
      </c>
      <c r="M68" s="95">
        <v>14968</v>
      </c>
      <c r="N68" s="156">
        <f t="shared" si="0"/>
        <v>1.0977631096442977</v>
      </c>
      <c r="O68" s="154">
        <v>1.0977631096442977</v>
      </c>
      <c r="P68" s="155">
        <v>18779</v>
      </c>
      <c r="Q68" s="157">
        <v>1811</v>
      </c>
      <c r="R68" s="158">
        <f t="shared" si="2"/>
        <v>9.6437509984557218E-2</v>
      </c>
      <c r="S68" s="157">
        <v>5300</v>
      </c>
      <c r="T68" s="158">
        <f t="shared" si="34"/>
        <v>0.28223015070025026</v>
      </c>
      <c r="U68" s="157">
        <v>13600</v>
      </c>
      <c r="V68" s="158">
        <f t="shared" si="17"/>
        <v>0.72421321689120821</v>
      </c>
      <c r="W68" s="95">
        <v>25128</v>
      </c>
      <c r="X68" s="158">
        <f t="shared" si="4"/>
        <v>1.3380904201501678</v>
      </c>
      <c r="Y68" s="155">
        <f>+MAGNITUDES!R69</f>
        <v>24100</v>
      </c>
      <c r="Z68" s="190">
        <v>8379</v>
      </c>
      <c r="AA68" s="158">
        <f t="shared" si="5"/>
        <v>0.34767634854771784</v>
      </c>
      <c r="AB68" s="190">
        <f>+MAGNITUDES!S69</f>
        <v>23383</v>
      </c>
      <c r="AC68" s="158">
        <f t="shared" si="6"/>
        <v>0.97024896265560168</v>
      </c>
      <c r="AD68" s="155">
        <v>22200</v>
      </c>
      <c r="AE68" s="125"/>
      <c r="AF68" s="155">
        <v>4774</v>
      </c>
      <c r="AG68" s="125"/>
      <c r="AH68" s="97">
        <f t="shared" si="7"/>
        <v>0.58214937759336094</v>
      </c>
      <c r="AI68" s="279"/>
      <c r="AJ68" s="158">
        <f>+MAGNITUDES!AC69</f>
        <v>1.0048999999999999</v>
      </c>
      <c r="AK68" s="282"/>
      <c r="AL68" s="159">
        <f>+MAGNITUDES!AD69</f>
        <v>1.0048999999999999</v>
      </c>
      <c r="AM68" s="282"/>
      <c r="AN68" s="138"/>
    </row>
    <row r="69" spans="1:40" s="107" customFormat="1" ht="51">
      <c r="A69" s="87" t="s">
        <v>111</v>
      </c>
      <c r="B69" s="93" t="s">
        <v>112</v>
      </c>
      <c r="C69" s="93" t="s">
        <v>126</v>
      </c>
      <c r="D69" s="93" t="s">
        <v>131</v>
      </c>
      <c r="E69" s="93" t="s">
        <v>132</v>
      </c>
      <c r="F69" s="256"/>
      <c r="G69" s="256"/>
      <c r="H69" s="128" t="s">
        <v>60</v>
      </c>
      <c r="I69" s="123" t="s">
        <v>36</v>
      </c>
      <c r="J69" s="201">
        <v>3.95E-2</v>
      </c>
      <c r="K69" s="75">
        <f t="shared" si="35"/>
        <v>6000</v>
      </c>
      <c r="L69" s="155">
        <v>356</v>
      </c>
      <c r="M69" s="95">
        <v>984</v>
      </c>
      <c r="N69" s="156">
        <f t="shared" si="0"/>
        <v>2.7640449438202248</v>
      </c>
      <c r="O69" s="154">
        <v>2.7640449438202248</v>
      </c>
      <c r="P69" s="155">
        <v>456</v>
      </c>
      <c r="Q69" s="157">
        <v>277</v>
      </c>
      <c r="R69" s="158">
        <f t="shared" si="2"/>
        <v>0.60745614035087714</v>
      </c>
      <c r="S69" s="157">
        <v>442</v>
      </c>
      <c r="T69" s="158">
        <f t="shared" si="34"/>
        <v>0.9692982456140351</v>
      </c>
      <c r="U69" s="157">
        <v>1192</v>
      </c>
      <c r="V69" s="158">
        <f t="shared" si="17"/>
        <v>2.6140350877192984</v>
      </c>
      <c r="W69" s="95">
        <v>1922</v>
      </c>
      <c r="X69" s="158">
        <f t="shared" si="4"/>
        <v>4.2149122807017543</v>
      </c>
      <c r="Y69" s="155">
        <f>+MAGNITUDES!R70</f>
        <v>1700</v>
      </c>
      <c r="Z69" s="190">
        <v>8380</v>
      </c>
      <c r="AA69" s="158">
        <f t="shared" si="5"/>
        <v>4.9294117647058826</v>
      </c>
      <c r="AB69" s="190">
        <f>+MAGNITUDES!S70</f>
        <v>1912</v>
      </c>
      <c r="AC69" s="158">
        <f t="shared" si="6"/>
        <v>1.1247058823529412</v>
      </c>
      <c r="AD69" s="155">
        <v>1294</v>
      </c>
      <c r="AE69" s="125"/>
      <c r="AF69" s="155">
        <v>100</v>
      </c>
      <c r="AG69" s="125"/>
      <c r="AH69" s="97">
        <f t="shared" si="7"/>
        <v>4.4425882352941176E-2</v>
      </c>
      <c r="AI69" s="279"/>
      <c r="AJ69" s="158">
        <f>+MAGNITUDES!AC70</f>
        <v>1.0699000000000001</v>
      </c>
      <c r="AK69" s="282"/>
      <c r="AL69" s="159">
        <f>+MAGNITUDES!AD70</f>
        <v>1.0699000000000001</v>
      </c>
      <c r="AM69" s="282"/>
      <c r="AN69" s="138"/>
    </row>
    <row r="70" spans="1:40" s="107" customFormat="1" ht="51">
      <c r="A70" s="87" t="s">
        <v>111</v>
      </c>
      <c r="B70" s="93" t="s">
        <v>112</v>
      </c>
      <c r="C70" s="93" t="s">
        <v>126</v>
      </c>
      <c r="D70" s="93" t="s">
        <v>131</v>
      </c>
      <c r="E70" s="93" t="s">
        <v>132</v>
      </c>
      <c r="F70" s="256"/>
      <c r="G70" s="256"/>
      <c r="H70" s="129" t="s">
        <v>66</v>
      </c>
      <c r="I70" s="123" t="s">
        <v>36</v>
      </c>
      <c r="J70" s="201">
        <v>0.3463</v>
      </c>
      <c r="K70" s="75">
        <f t="shared" si="35"/>
        <v>52634</v>
      </c>
      <c r="L70" s="155">
        <v>3981</v>
      </c>
      <c r="M70" s="95">
        <v>5203</v>
      </c>
      <c r="N70" s="156">
        <f t="shared" si="0"/>
        <v>1.3069580507410199</v>
      </c>
      <c r="O70" s="154">
        <v>1.3069580507410199</v>
      </c>
      <c r="P70" s="155">
        <v>13926</v>
      </c>
      <c r="Q70" s="157">
        <v>1673</v>
      </c>
      <c r="R70" s="158">
        <f t="shared" si="2"/>
        <v>0.12013499928191872</v>
      </c>
      <c r="S70" s="157">
        <v>4559</v>
      </c>
      <c r="T70" s="158">
        <f t="shared" si="34"/>
        <v>0.32737325865287953</v>
      </c>
      <c r="U70" s="157">
        <v>8016</v>
      </c>
      <c r="V70" s="158">
        <f t="shared" si="17"/>
        <v>0.57561395950021543</v>
      </c>
      <c r="W70" s="95">
        <v>13390</v>
      </c>
      <c r="X70" s="158">
        <f t="shared" si="4"/>
        <v>0.96151084302743073</v>
      </c>
      <c r="Y70" s="155">
        <f>+MAGNITUDES!R71</f>
        <v>15852</v>
      </c>
      <c r="Z70" s="190">
        <v>8381</v>
      </c>
      <c r="AA70" s="158">
        <f t="shared" si="5"/>
        <v>0.52870300277567495</v>
      </c>
      <c r="AB70" s="190">
        <f>+MAGNITUDES!S71</f>
        <v>15432</v>
      </c>
      <c r="AC70" s="158">
        <f t="shared" si="6"/>
        <v>0.97350492051476156</v>
      </c>
      <c r="AD70" s="155">
        <v>15852</v>
      </c>
      <c r="AE70" s="125"/>
      <c r="AF70" s="155">
        <v>2337</v>
      </c>
      <c r="AG70" s="125"/>
      <c r="AH70" s="97">
        <f t="shared" si="7"/>
        <v>0.33712475397426195</v>
      </c>
      <c r="AI70" s="279"/>
      <c r="AJ70" s="158">
        <f>+MAGNITUDES!AC71</f>
        <v>0.94450000000000001</v>
      </c>
      <c r="AK70" s="282"/>
      <c r="AL70" s="159">
        <f>+MAGNITUDES!AD71</f>
        <v>0.9345</v>
      </c>
      <c r="AM70" s="282"/>
      <c r="AN70" s="138"/>
    </row>
    <row r="71" spans="1:40" s="107" customFormat="1" ht="51">
      <c r="A71" s="87" t="s">
        <v>111</v>
      </c>
      <c r="B71" s="93" t="s">
        <v>112</v>
      </c>
      <c r="C71" s="93" t="s">
        <v>126</v>
      </c>
      <c r="D71" s="93" t="s">
        <v>131</v>
      </c>
      <c r="E71" s="93" t="s">
        <v>132</v>
      </c>
      <c r="F71" s="256"/>
      <c r="G71" s="256"/>
      <c r="H71" s="127" t="s">
        <v>59</v>
      </c>
      <c r="I71" s="123" t="s">
        <v>36</v>
      </c>
      <c r="J71" s="201">
        <v>1.3599999999999999E-2</v>
      </c>
      <c r="K71" s="75">
        <f t="shared" si="35"/>
        <v>2110</v>
      </c>
      <c r="L71" s="155">
        <v>600</v>
      </c>
      <c r="M71" s="95">
        <v>711</v>
      </c>
      <c r="N71" s="156">
        <f t="shared" si="0"/>
        <v>1.1850000000000001</v>
      </c>
      <c r="O71" s="154">
        <v>1.1850000000000001</v>
      </c>
      <c r="P71" s="155">
        <v>421</v>
      </c>
      <c r="Q71" s="157">
        <v>65</v>
      </c>
      <c r="R71" s="158">
        <f t="shared" si="2"/>
        <v>0.15439429928741091</v>
      </c>
      <c r="S71" s="157">
        <v>93</v>
      </c>
      <c r="T71" s="158">
        <f t="shared" si="34"/>
        <v>0.22090261282660331</v>
      </c>
      <c r="U71" s="157">
        <v>242</v>
      </c>
      <c r="V71" s="158">
        <f t="shared" si="17"/>
        <v>0.57482185273159148</v>
      </c>
      <c r="W71" s="95">
        <v>423</v>
      </c>
      <c r="X71" s="158">
        <f t="shared" si="4"/>
        <v>1.004750593824228</v>
      </c>
      <c r="Y71" s="155">
        <f>+MAGNITUDES!R72</f>
        <v>588</v>
      </c>
      <c r="Z71" s="190">
        <v>8382</v>
      </c>
      <c r="AA71" s="158">
        <f t="shared" ref="AA71:AA87" si="36">+Z71/Y71</f>
        <v>14.255102040816327</v>
      </c>
      <c r="AB71" s="190">
        <f>+MAGNITUDES!S72</f>
        <v>588</v>
      </c>
      <c r="AC71" s="158">
        <f t="shared" si="6"/>
        <v>1</v>
      </c>
      <c r="AD71" s="155">
        <v>301</v>
      </c>
      <c r="AE71" s="125"/>
      <c r="AF71" s="155">
        <v>87</v>
      </c>
      <c r="AG71" s="125"/>
      <c r="AH71" s="97">
        <f t="shared" si="7"/>
        <v>1.3599999999999999E-2</v>
      </c>
      <c r="AI71" s="279"/>
      <c r="AJ71" s="158">
        <f>+MAGNITUDES!AC72</f>
        <v>1.0008999999999999</v>
      </c>
      <c r="AK71" s="283"/>
      <c r="AL71" s="159">
        <f>+MAGNITUDES!AD72</f>
        <v>1.0008999999999999</v>
      </c>
      <c r="AM71" s="283"/>
      <c r="AN71" s="138"/>
    </row>
    <row r="72" spans="1:40" s="107" customFormat="1" ht="51">
      <c r="A72" s="87" t="s">
        <v>111</v>
      </c>
      <c r="B72" s="93" t="s">
        <v>112</v>
      </c>
      <c r="C72" s="93" t="s">
        <v>133</v>
      </c>
      <c r="D72" s="93" t="s">
        <v>134</v>
      </c>
      <c r="E72" s="93" t="s">
        <v>135</v>
      </c>
      <c r="F72" s="162">
        <v>0</v>
      </c>
      <c r="G72" s="162">
        <f>+K72</f>
        <v>1837785</v>
      </c>
      <c r="H72" s="131" t="s">
        <v>75</v>
      </c>
      <c r="I72" s="123" t="s">
        <v>36</v>
      </c>
      <c r="J72" s="201">
        <v>1</v>
      </c>
      <c r="K72" s="75">
        <f t="shared" si="35"/>
        <v>1837785</v>
      </c>
      <c r="L72" s="155">
        <v>0</v>
      </c>
      <c r="M72" s="95">
        <v>0</v>
      </c>
      <c r="N72" s="135" t="s">
        <v>49</v>
      </c>
      <c r="O72" s="154" t="s">
        <v>49</v>
      </c>
      <c r="P72" s="174">
        <v>774300</v>
      </c>
      <c r="Q72" s="157">
        <v>133178</v>
      </c>
      <c r="R72" s="158">
        <f t="shared" si="2"/>
        <v>0.17199793361746094</v>
      </c>
      <c r="S72" s="171">
        <v>388217</v>
      </c>
      <c r="T72" s="158">
        <f t="shared" si="34"/>
        <v>0.50137801885574063</v>
      </c>
      <c r="U72" s="171">
        <v>757892</v>
      </c>
      <c r="V72" s="158">
        <f t="shared" si="17"/>
        <v>0.97880924706186234</v>
      </c>
      <c r="W72" s="95">
        <v>789531</v>
      </c>
      <c r="X72" s="158">
        <f t="shared" si="4"/>
        <v>1.0196706702828362</v>
      </c>
      <c r="Y72" s="155">
        <f>+MAGNITUDES!R73</f>
        <v>683485</v>
      </c>
      <c r="Z72" s="190">
        <v>8383</v>
      </c>
      <c r="AA72" s="158">
        <f t="shared" si="36"/>
        <v>1.2265082628002077E-2</v>
      </c>
      <c r="AB72" s="190">
        <f>+MAGNITUDES!S73</f>
        <v>683485</v>
      </c>
      <c r="AC72" s="158">
        <f t="shared" ref="AC72:AC87" si="37">+AB72/Y72</f>
        <v>1</v>
      </c>
      <c r="AD72" s="174">
        <v>354400</v>
      </c>
      <c r="AE72" s="125"/>
      <c r="AF72" s="174">
        <v>10369</v>
      </c>
      <c r="AG72" s="125"/>
      <c r="AH72" s="97">
        <f t="shared" ref="AH72:AH87" si="38">+AC72*J72</f>
        <v>1</v>
      </c>
      <c r="AI72" s="202">
        <f>+AH72</f>
        <v>1</v>
      </c>
      <c r="AJ72" s="158">
        <f>+MAGNITUDES!AC73</f>
        <v>1.0181</v>
      </c>
      <c r="AK72" s="202">
        <f t="shared" ref="AK72" si="39">+AJ72</f>
        <v>1.0181</v>
      </c>
      <c r="AL72" s="159">
        <f>+MAGNITUDES!AD73</f>
        <v>1.0181</v>
      </c>
      <c r="AM72" s="202">
        <f t="shared" ref="AM72" si="40">+AL72</f>
        <v>1.0181</v>
      </c>
      <c r="AN72" s="138"/>
    </row>
    <row r="73" spans="1:40" s="107" customFormat="1" ht="38.25" hidden="1">
      <c r="A73" s="87" t="s">
        <v>136</v>
      </c>
      <c r="B73" s="93" t="s">
        <v>137</v>
      </c>
      <c r="C73" s="93" t="s">
        <v>138</v>
      </c>
      <c r="D73" s="93" t="s">
        <v>139</v>
      </c>
      <c r="E73" s="93" t="s">
        <v>140</v>
      </c>
      <c r="F73" s="254">
        <v>0.44</v>
      </c>
      <c r="G73" s="254">
        <f>+AVERAGE(K73,K74,K75,K76,K77,K78,K79)</f>
        <v>0.90000000000000013</v>
      </c>
      <c r="H73" s="122" t="s">
        <v>35</v>
      </c>
      <c r="I73" s="123" t="s">
        <v>42</v>
      </c>
      <c r="J73" s="201"/>
      <c r="K73" s="97">
        <f t="shared" ref="K73:K79" si="41">+AF73</f>
        <v>0.9</v>
      </c>
      <c r="L73" s="175">
        <v>0.2</v>
      </c>
      <c r="M73" s="176">
        <v>0.2</v>
      </c>
      <c r="N73" s="156">
        <f t="shared" si="0"/>
        <v>1</v>
      </c>
      <c r="O73" s="154">
        <v>1</v>
      </c>
      <c r="P73" s="175">
        <v>0.4</v>
      </c>
      <c r="Q73" s="177">
        <v>0.246</v>
      </c>
      <c r="R73" s="158">
        <f t="shared" ref="R73:R82" si="42">+Q73/P73</f>
        <v>0.61499999999999999</v>
      </c>
      <c r="S73" s="178">
        <v>0.30030000000000001</v>
      </c>
      <c r="T73" s="158">
        <f t="shared" si="34"/>
        <v>0.75075000000000003</v>
      </c>
      <c r="U73" s="178">
        <v>0.35070000000000001</v>
      </c>
      <c r="V73" s="158">
        <f t="shared" si="17"/>
        <v>0.87675000000000003</v>
      </c>
      <c r="W73" s="179">
        <v>0.38829999999999998</v>
      </c>
      <c r="X73" s="158">
        <f t="shared" si="4"/>
        <v>0.97074999999999989</v>
      </c>
      <c r="Y73" s="155">
        <f>+MAGNITUDES!R74</f>
        <v>0.6</v>
      </c>
      <c r="Z73" s="190">
        <v>8384</v>
      </c>
      <c r="AA73" s="158">
        <f t="shared" si="36"/>
        <v>13973.333333333334</v>
      </c>
      <c r="AB73" s="190">
        <f>+MAGNITUDES!S74</f>
        <v>0.6</v>
      </c>
      <c r="AC73" s="158">
        <f t="shared" si="37"/>
        <v>1</v>
      </c>
      <c r="AD73" s="175">
        <v>0.85</v>
      </c>
      <c r="AE73" s="125"/>
      <c r="AF73" s="175">
        <v>0.9</v>
      </c>
      <c r="AG73" s="125"/>
      <c r="AH73" s="97">
        <f t="shared" si="38"/>
        <v>0</v>
      </c>
      <c r="AI73" s="279"/>
      <c r="AJ73" s="158">
        <v>0.9103</v>
      </c>
      <c r="AK73" s="281"/>
      <c r="AL73" s="158">
        <v>0.6069</v>
      </c>
      <c r="AM73" s="279"/>
      <c r="AN73" s="138"/>
    </row>
    <row r="74" spans="1:40" s="107" customFormat="1" ht="38.25" hidden="1">
      <c r="A74" s="87" t="s">
        <v>136</v>
      </c>
      <c r="B74" s="93" t="s">
        <v>137</v>
      </c>
      <c r="C74" s="93" t="s">
        <v>138</v>
      </c>
      <c r="D74" s="93" t="s">
        <v>139</v>
      </c>
      <c r="E74" s="93" t="s">
        <v>140</v>
      </c>
      <c r="F74" s="255"/>
      <c r="G74" s="255"/>
      <c r="H74" s="126" t="s">
        <v>39</v>
      </c>
      <c r="I74" s="123" t="s">
        <v>42</v>
      </c>
      <c r="J74" s="201"/>
      <c r="K74" s="97">
        <f t="shared" si="41"/>
        <v>0.9</v>
      </c>
      <c r="L74" s="175">
        <v>0.85</v>
      </c>
      <c r="M74" s="176">
        <v>0.85</v>
      </c>
      <c r="N74" s="156">
        <f t="shared" si="0"/>
        <v>1</v>
      </c>
      <c r="O74" s="154">
        <v>1</v>
      </c>
      <c r="P74" s="175">
        <v>0.87</v>
      </c>
      <c r="Q74" s="180">
        <v>0.85</v>
      </c>
      <c r="R74" s="158">
        <f t="shared" si="42"/>
        <v>0.97701149425287359</v>
      </c>
      <c r="S74" s="180">
        <v>0.85</v>
      </c>
      <c r="T74" s="158">
        <f t="shared" si="34"/>
        <v>0.97701149425287359</v>
      </c>
      <c r="U74" s="180">
        <v>0.86</v>
      </c>
      <c r="V74" s="158">
        <v>0.5</v>
      </c>
      <c r="W74" s="176">
        <v>1</v>
      </c>
      <c r="X74" s="158">
        <f t="shared" ref="X74:X87" si="43">+W74/P74</f>
        <v>1.1494252873563218</v>
      </c>
      <c r="Y74" s="155">
        <f>+MAGNITUDES!R75</f>
        <v>0.88</v>
      </c>
      <c r="Z74" s="190">
        <v>8385</v>
      </c>
      <c r="AA74" s="158">
        <f t="shared" si="36"/>
        <v>9528.4090909090901</v>
      </c>
      <c r="AB74" s="190">
        <f>+MAGNITUDES!S75</f>
        <v>0.89</v>
      </c>
      <c r="AC74" s="158">
        <f t="shared" si="37"/>
        <v>1.0113636363636365</v>
      </c>
      <c r="AD74" s="175">
        <v>0.89</v>
      </c>
      <c r="AE74" s="125"/>
      <c r="AF74" s="175">
        <v>0.9</v>
      </c>
      <c r="AG74" s="125"/>
      <c r="AH74" s="97">
        <f t="shared" si="38"/>
        <v>0</v>
      </c>
      <c r="AI74" s="280"/>
      <c r="AJ74" s="158">
        <v>0.9</v>
      </c>
      <c r="AK74" s="282"/>
      <c r="AL74" s="158">
        <v>0.75</v>
      </c>
      <c r="AM74" s="280"/>
      <c r="AN74" s="138"/>
    </row>
    <row r="75" spans="1:40" s="107" customFormat="1" ht="38.25" hidden="1">
      <c r="A75" s="87" t="s">
        <v>136</v>
      </c>
      <c r="B75" s="93" t="s">
        <v>137</v>
      </c>
      <c r="C75" s="93" t="s">
        <v>138</v>
      </c>
      <c r="D75" s="93" t="s">
        <v>139</v>
      </c>
      <c r="E75" s="93" t="s">
        <v>140</v>
      </c>
      <c r="F75" s="255"/>
      <c r="G75" s="255"/>
      <c r="H75" s="129" t="s">
        <v>66</v>
      </c>
      <c r="I75" s="123" t="s">
        <v>42</v>
      </c>
      <c r="J75" s="201"/>
      <c r="K75" s="97">
        <f t="shared" si="41"/>
        <v>0.9</v>
      </c>
      <c r="L75" s="175">
        <v>0.05</v>
      </c>
      <c r="M75" s="176">
        <v>0.05</v>
      </c>
      <c r="N75" s="156">
        <f t="shared" si="0"/>
        <v>1</v>
      </c>
      <c r="O75" s="154">
        <v>1</v>
      </c>
      <c r="P75" s="175">
        <v>0.3</v>
      </c>
      <c r="Q75" s="177">
        <v>0.115</v>
      </c>
      <c r="R75" s="158">
        <f t="shared" si="42"/>
        <v>0.38333333333333336</v>
      </c>
      <c r="S75" s="177">
        <v>0.17499999999999999</v>
      </c>
      <c r="T75" s="158">
        <f t="shared" si="34"/>
        <v>0.58333333333333337</v>
      </c>
      <c r="U75" s="177">
        <v>0.255</v>
      </c>
      <c r="V75" s="158">
        <v>0.82</v>
      </c>
      <c r="W75" s="176">
        <v>0.35</v>
      </c>
      <c r="X75" s="158">
        <v>1.2</v>
      </c>
      <c r="Y75" s="155">
        <f>+MAGNITUDES!R76</f>
        <v>0.55000000000000004</v>
      </c>
      <c r="Z75" s="190">
        <v>8386</v>
      </c>
      <c r="AA75" s="158">
        <f t="shared" si="36"/>
        <v>15247.272727272726</v>
      </c>
      <c r="AB75" s="190">
        <f>+MAGNITUDES!S76</f>
        <v>0.55000000000000004</v>
      </c>
      <c r="AC75" s="158">
        <f t="shared" si="37"/>
        <v>1</v>
      </c>
      <c r="AD75" s="175">
        <v>0.8</v>
      </c>
      <c r="AE75" s="125"/>
      <c r="AF75" s="175">
        <v>0.9</v>
      </c>
      <c r="AG75" s="125"/>
      <c r="AH75" s="97">
        <f t="shared" si="38"/>
        <v>0</v>
      </c>
      <c r="AI75" s="280"/>
      <c r="AJ75" s="158">
        <v>0.94550000000000001</v>
      </c>
      <c r="AK75" s="282"/>
      <c r="AL75" s="158">
        <v>0.57779999999999998</v>
      </c>
      <c r="AM75" s="280"/>
      <c r="AN75" s="138"/>
    </row>
    <row r="76" spans="1:40" s="107" customFormat="1" ht="38.25" hidden="1">
      <c r="A76" s="87" t="s">
        <v>136</v>
      </c>
      <c r="B76" s="93" t="s">
        <v>137</v>
      </c>
      <c r="C76" s="93" t="s">
        <v>138</v>
      </c>
      <c r="D76" s="93" t="s">
        <v>139</v>
      </c>
      <c r="E76" s="93" t="s">
        <v>140</v>
      </c>
      <c r="F76" s="255"/>
      <c r="G76" s="255"/>
      <c r="H76" s="131" t="s">
        <v>75</v>
      </c>
      <c r="I76" s="123" t="s">
        <v>42</v>
      </c>
      <c r="J76" s="201"/>
      <c r="K76" s="97">
        <f t="shared" si="41"/>
        <v>0.9</v>
      </c>
      <c r="L76" s="175">
        <v>0.1</v>
      </c>
      <c r="M76" s="176">
        <v>0.1</v>
      </c>
      <c r="N76" s="156">
        <f t="shared" si="0"/>
        <v>1</v>
      </c>
      <c r="O76" s="154">
        <v>1</v>
      </c>
      <c r="P76" s="175">
        <v>0.4</v>
      </c>
      <c r="Q76" s="177">
        <v>0.127</v>
      </c>
      <c r="R76" s="158">
        <f t="shared" si="42"/>
        <v>0.3175</v>
      </c>
      <c r="S76" s="180">
        <v>0.247</v>
      </c>
      <c r="T76" s="158">
        <f t="shared" si="34"/>
        <v>0.61749999999999994</v>
      </c>
      <c r="U76" s="180">
        <v>0.32400000000000001</v>
      </c>
      <c r="V76" s="158">
        <f t="shared" si="17"/>
        <v>0.80999999999999994</v>
      </c>
      <c r="W76" s="176">
        <v>0.4</v>
      </c>
      <c r="X76" s="158">
        <f t="shared" si="43"/>
        <v>1</v>
      </c>
      <c r="Y76" s="155">
        <f>+MAGNITUDES!R77</f>
        <v>0.7</v>
      </c>
      <c r="Z76" s="190">
        <v>8387</v>
      </c>
      <c r="AA76" s="158">
        <f t="shared" si="36"/>
        <v>11981.428571428572</v>
      </c>
      <c r="AB76" s="190">
        <f>+MAGNITUDES!S77</f>
        <v>0.7</v>
      </c>
      <c r="AC76" s="158">
        <f t="shared" si="37"/>
        <v>1</v>
      </c>
      <c r="AD76" s="175">
        <v>0.8</v>
      </c>
      <c r="AE76" s="125"/>
      <c r="AF76" s="175">
        <v>0.9</v>
      </c>
      <c r="AG76" s="125"/>
      <c r="AH76" s="97">
        <f t="shared" si="38"/>
        <v>0</v>
      </c>
      <c r="AI76" s="280"/>
      <c r="AJ76" s="158">
        <v>0.88339999999999996</v>
      </c>
      <c r="AK76" s="282"/>
      <c r="AL76" s="158">
        <v>0.68710000000000004</v>
      </c>
      <c r="AM76" s="280"/>
      <c r="AN76" s="138"/>
    </row>
    <row r="77" spans="1:40" s="107" customFormat="1" ht="38.25" hidden="1">
      <c r="A77" s="87" t="s">
        <v>136</v>
      </c>
      <c r="B77" s="93" t="s">
        <v>137</v>
      </c>
      <c r="C77" s="93" t="s">
        <v>138</v>
      </c>
      <c r="D77" s="93" t="s">
        <v>139</v>
      </c>
      <c r="E77" s="93" t="s">
        <v>140</v>
      </c>
      <c r="F77" s="254"/>
      <c r="G77" s="254"/>
      <c r="H77" s="128" t="s">
        <v>60</v>
      </c>
      <c r="I77" s="123" t="s">
        <v>42</v>
      </c>
      <c r="J77" s="201"/>
      <c r="K77" s="97">
        <f t="shared" si="41"/>
        <v>0.9</v>
      </c>
      <c r="L77" s="175">
        <v>0.86</v>
      </c>
      <c r="M77" s="176">
        <v>0.82</v>
      </c>
      <c r="N77" s="156">
        <v>0.33329999999999999</v>
      </c>
      <c r="O77" s="154">
        <v>0.33329999999999999</v>
      </c>
      <c r="P77" s="175">
        <v>0.88</v>
      </c>
      <c r="Q77" s="180">
        <v>0.92</v>
      </c>
      <c r="R77" s="158">
        <f t="shared" si="42"/>
        <v>1.0454545454545454</v>
      </c>
      <c r="S77" s="180">
        <v>0.92</v>
      </c>
      <c r="T77" s="158">
        <f t="shared" si="34"/>
        <v>1.0454545454545454</v>
      </c>
      <c r="U77" s="180">
        <v>0.92</v>
      </c>
      <c r="V77" s="158">
        <f t="shared" si="17"/>
        <v>1.0454545454545454</v>
      </c>
      <c r="W77" s="176">
        <v>0.92</v>
      </c>
      <c r="X77" s="158">
        <v>1.6667000000000001</v>
      </c>
      <c r="Y77" s="155">
        <f>+MAGNITUDES!R78</f>
        <v>0.89</v>
      </c>
      <c r="Z77" s="190">
        <v>8388</v>
      </c>
      <c r="AA77" s="158">
        <f t="shared" si="36"/>
        <v>9424.7191011235955</v>
      </c>
      <c r="AB77" s="190">
        <f>+MAGNITUDES!S78</f>
        <v>0.94</v>
      </c>
      <c r="AC77" s="158">
        <f t="shared" si="37"/>
        <v>1.0561797752808988</v>
      </c>
      <c r="AD77" s="175">
        <v>0.9</v>
      </c>
      <c r="AE77" s="125"/>
      <c r="AF77" s="175">
        <v>0.9</v>
      </c>
      <c r="AG77" s="125"/>
      <c r="AH77" s="97">
        <f t="shared" si="38"/>
        <v>0</v>
      </c>
      <c r="AI77" s="279"/>
      <c r="AJ77" s="158">
        <v>1.5556000000000001</v>
      </c>
      <c r="AK77" s="282"/>
      <c r="AL77" s="158">
        <v>1.4</v>
      </c>
      <c r="AM77" s="279"/>
      <c r="AN77" s="138"/>
    </row>
    <row r="78" spans="1:40" s="107" customFormat="1" ht="38.25" hidden="1">
      <c r="A78" s="87" t="s">
        <v>136</v>
      </c>
      <c r="B78" s="93" t="s">
        <v>137</v>
      </c>
      <c r="C78" s="93" t="s">
        <v>138</v>
      </c>
      <c r="D78" s="93" t="s">
        <v>139</v>
      </c>
      <c r="E78" s="93" t="s">
        <v>140</v>
      </c>
      <c r="F78" s="255"/>
      <c r="G78" s="255"/>
      <c r="H78" s="127" t="s">
        <v>59</v>
      </c>
      <c r="I78" s="123" t="s">
        <v>42</v>
      </c>
      <c r="J78" s="201"/>
      <c r="K78" s="198">
        <f t="shared" si="41"/>
        <v>0.9</v>
      </c>
      <c r="L78" s="175">
        <v>0.1</v>
      </c>
      <c r="M78" s="176">
        <v>0.1</v>
      </c>
      <c r="N78" s="156">
        <f t="shared" si="0"/>
        <v>1</v>
      </c>
      <c r="O78" s="154">
        <v>1</v>
      </c>
      <c r="P78" s="175">
        <v>0.35</v>
      </c>
      <c r="Q78" s="178">
        <v>0.13250000000000001</v>
      </c>
      <c r="R78" s="158">
        <f t="shared" si="42"/>
        <v>0.37857142857142861</v>
      </c>
      <c r="S78" s="180">
        <v>0.23</v>
      </c>
      <c r="T78" s="158">
        <f t="shared" si="34"/>
        <v>0.65714285714285725</v>
      </c>
      <c r="U78" s="180">
        <v>0.245</v>
      </c>
      <c r="V78" s="158">
        <v>0.57999999999999996</v>
      </c>
      <c r="W78" s="176">
        <v>0.35</v>
      </c>
      <c r="X78" s="158">
        <f t="shared" si="43"/>
        <v>1</v>
      </c>
      <c r="Y78" s="155">
        <f>+MAGNITUDES!R79</f>
        <v>0.5</v>
      </c>
      <c r="Z78" s="190">
        <v>8389</v>
      </c>
      <c r="AA78" s="158">
        <f t="shared" si="36"/>
        <v>16778</v>
      </c>
      <c r="AB78" s="190">
        <f>+MAGNITUDES!S79</f>
        <v>0.5</v>
      </c>
      <c r="AC78" s="158">
        <f t="shared" si="37"/>
        <v>1</v>
      </c>
      <c r="AD78" s="175">
        <v>0.8</v>
      </c>
      <c r="AE78" s="125"/>
      <c r="AF78" s="175">
        <v>0.9</v>
      </c>
      <c r="AG78" s="125"/>
      <c r="AH78" s="97">
        <f t="shared" si="38"/>
        <v>0</v>
      </c>
      <c r="AI78" s="280"/>
      <c r="AJ78" s="158">
        <v>0.82</v>
      </c>
      <c r="AK78" s="282"/>
      <c r="AL78" s="158">
        <v>0.4556</v>
      </c>
      <c r="AM78" s="280"/>
      <c r="AN78" s="138"/>
    </row>
    <row r="79" spans="1:40" s="107" customFormat="1" ht="38.25" hidden="1">
      <c r="A79" s="87" t="s">
        <v>136</v>
      </c>
      <c r="B79" s="93" t="s">
        <v>137</v>
      </c>
      <c r="C79" s="93" t="s">
        <v>138</v>
      </c>
      <c r="D79" s="93" t="s">
        <v>139</v>
      </c>
      <c r="E79" s="93" t="s">
        <v>140</v>
      </c>
      <c r="F79" s="255"/>
      <c r="G79" s="255"/>
      <c r="H79" s="133" t="s">
        <v>116</v>
      </c>
      <c r="I79" s="123" t="s">
        <v>42</v>
      </c>
      <c r="J79" s="201"/>
      <c r="K79" s="97">
        <f t="shared" si="41"/>
        <v>0.9</v>
      </c>
      <c r="L79" s="175">
        <v>0.8</v>
      </c>
      <c r="M79" s="176">
        <v>0.7</v>
      </c>
      <c r="N79" s="156">
        <f t="shared" si="0"/>
        <v>0.87499999999999989</v>
      </c>
      <c r="O79" s="154">
        <v>0.87499999999999989</v>
      </c>
      <c r="P79" s="175">
        <v>0.83</v>
      </c>
      <c r="Q79" s="178">
        <v>0.7087</v>
      </c>
      <c r="R79" s="158">
        <f t="shared" si="42"/>
        <v>0.853855421686747</v>
      </c>
      <c r="S79" s="180">
        <v>0.73</v>
      </c>
      <c r="T79" s="158">
        <f t="shared" si="34"/>
        <v>0.87951807228915668</v>
      </c>
      <c r="U79" s="180">
        <v>0.76910000000000001</v>
      </c>
      <c r="V79" s="158">
        <v>0.53149999999999997</v>
      </c>
      <c r="W79" s="179">
        <v>0.80189999999999995</v>
      </c>
      <c r="X79" s="158">
        <v>0.78380000000000005</v>
      </c>
      <c r="Y79" s="155">
        <f>+MAGNITUDES!R80</f>
        <v>0.85</v>
      </c>
      <c r="Z79" s="190">
        <v>8390</v>
      </c>
      <c r="AA79" s="158">
        <f t="shared" si="36"/>
        <v>9870.5882352941171</v>
      </c>
      <c r="AB79" s="190">
        <f>+MAGNITUDES!S80</f>
        <v>0.84899999999999998</v>
      </c>
      <c r="AC79" s="158">
        <f t="shared" si="37"/>
        <v>0.99882352941176467</v>
      </c>
      <c r="AD79" s="175">
        <v>0.87</v>
      </c>
      <c r="AE79" s="125"/>
      <c r="AF79" s="175">
        <v>0.9</v>
      </c>
      <c r="AG79" s="125"/>
      <c r="AH79" s="97">
        <f t="shared" si="38"/>
        <v>0</v>
      </c>
      <c r="AI79" s="280"/>
      <c r="AJ79" s="158">
        <v>0.95</v>
      </c>
      <c r="AK79" s="283"/>
      <c r="AL79" s="158">
        <v>0.61550000000000005</v>
      </c>
      <c r="AM79" s="280"/>
      <c r="AN79" s="138"/>
    </row>
    <row r="80" spans="1:40" s="107" customFormat="1" ht="51" hidden="1">
      <c r="A80" s="87" t="s">
        <v>136</v>
      </c>
      <c r="B80" s="93" t="s">
        <v>141</v>
      </c>
      <c r="C80" s="93" t="s">
        <v>142</v>
      </c>
      <c r="D80" s="93" t="s">
        <v>143</v>
      </c>
      <c r="E80" s="93" t="s">
        <v>144</v>
      </c>
      <c r="F80" s="254">
        <v>0.78</v>
      </c>
      <c r="G80" s="254">
        <f>+AVERAGE(K80,K81,K82,K83)</f>
        <v>1</v>
      </c>
      <c r="H80" s="122" t="s">
        <v>35</v>
      </c>
      <c r="I80" s="123" t="s">
        <v>67</v>
      </c>
      <c r="J80" s="201"/>
      <c r="K80" s="97">
        <v>1</v>
      </c>
      <c r="L80" s="99">
        <v>1</v>
      </c>
      <c r="M80" s="100">
        <v>1</v>
      </c>
      <c r="N80" s="156">
        <f t="shared" si="0"/>
        <v>1</v>
      </c>
      <c r="O80" s="154">
        <v>1</v>
      </c>
      <c r="P80" s="99">
        <v>1</v>
      </c>
      <c r="Q80" s="101">
        <v>0.25</v>
      </c>
      <c r="R80" s="158">
        <f t="shared" si="42"/>
        <v>0.25</v>
      </c>
      <c r="S80" s="102">
        <v>0.49990000000000001</v>
      </c>
      <c r="T80" s="158">
        <f t="shared" si="34"/>
        <v>0.49990000000000001</v>
      </c>
      <c r="U80" s="102">
        <v>0.74980000000000002</v>
      </c>
      <c r="V80" s="158">
        <f t="shared" si="17"/>
        <v>0.74980000000000002</v>
      </c>
      <c r="W80" s="100">
        <v>1</v>
      </c>
      <c r="X80" s="158">
        <f t="shared" si="43"/>
        <v>1</v>
      </c>
      <c r="Y80" s="155">
        <f>+MAGNITUDES!R88</f>
        <v>1</v>
      </c>
      <c r="Z80" s="190">
        <v>8391</v>
      </c>
      <c r="AA80" s="158">
        <f t="shared" si="36"/>
        <v>8391</v>
      </c>
      <c r="AB80" s="190">
        <f>+MAGNITUDES!S88</f>
        <v>1</v>
      </c>
      <c r="AC80" s="158">
        <f t="shared" si="37"/>
        <v>1</v>
      </c>
      <c r="AD80" s="99">
        <v>1</v>
      </c>
      <c r="AE80" s="125"/>
      <c r="AF80" s="99">
        <v>1</v>
      </c>
      <c r="AG80" s="125"/>
      <c r="AH80" s="97">
        <f t="shared" si="38"/>
        <v>0</v>
      </c>
      <c r="AI80" s="279"/>
      <c r="AJ80" s="158">
        <v>0.91659999999999997</v>
      </c>
      <c r="AK80" s="281"/>
      <c r="AL80" s="158">
        <v>0.55000000000000004</v>
      </c>
      <c r="AM80" s="279"/>
      <c r="AN80" s="138"/>
    </row>
    <row r="81" spans="1:40" s="107" customFormat="1" ht="51" hidden="1">
      <c r="A81" s="87" t="s">
        <v>136</v>
      </c>
      <c r="B81" s="93" t="s">
        <v>141</v>
      </c>
      <c r="C81" s="93" t="s">
        <v>142</v>
      </c>
      <c r="D81" s="93" t="s">
        <v>143</v>
      </c>
      <c r="E81" s="93" t="s">
        <v>144</v>
      </c>
      <c r="F81" s="255"/>
      <c r="G81" s="255"/>
      <c r="H81" s="129" t="s">
        <v>66</v>
      </c>
      <c r="I81" s="123" t="s">
        <v>67</v>
      </c>
      <c r="J81" s="201"/>
      <c r="K81" s="97">
        <v>1</v>
      </c>
      <c r="L81" s="99">
        <v>1</v>
      </c>
      <c r="M81" s="100">
        <v>1</v>
      </c>
      <c r="N81" s="156">
        <f t="shared" si="0"/>
        <v>1</v>
      </c>
      <c r="O81" s="154">
        <v>1</v>
      </c>
      <c r="P81" s="99">
        <v>1</v>
      </c>
      <c r="Q81" s="101">
        <v>0.2</v>
      </c>
      <c r="R81" s="158">
        <f t="shared" si="42"/>
        <v>0.2</v>
      </c>
      <c r="S81" s="101">
        <v>0.3</v>
      </c>
      <c r="T81" s="158">
        <f t="shared" si="34"/>
        <v>0.3</v>
      </c>
      <c r="U81" s="101">
        <v>0.6</v>
      </c>
      <c r="V81" s="158">
        <f t="shared" si="17"/>
        <v>0.6</v>
      </c>
      <c r="W81" s="100">
        <v>1</v>
      </c>
      <c r="X81" s="158">
        <f t="shared" si="43"/>
        <v>1</v>
      </c>
      <c r="Y81" s="155">
        <f>+MAGNITUDES!R89</f>
        <v>1</v>
      </c>
      <c r="Z81" s="190">
        <v>8392</v>
      </c>
      <c r="AA81" s="158">
        <f t="shared" si="36"/>
        <v>8392</v>
      </c>
      <c r="AB81" s="190">
        <f>+MAGNITUDES!S89</f>
        <v>1</v>
      </c>
      <c r="AC81" s="158">
        <f t="shared" si="37"/>
        <v>1</v>
      </c>
      <c r="AD81" s="99">
        <v>1</v>
      </c>
      <c r="AE81" s="125"/>
      <c r="AF81" s="99">
        <v>1</v>
      </c>
      <c r="AG81" s="125"/>
      <c r="AH81" s="97">
        <f t="shared" si="38"/>
        <v>0</v>
      </c>
      <c r="AI81" s="280"/>
      <c r="AJ81" s="158">
        <v>0.93330000000000002</v>
      </c>
      <c r="AK81" s="282"/>
      <c r="AL81" s="158">
        <v>0.56000000000000005</v>
      </c>
      <c r="AM81" s="280"/>
      <c r="AN81" s="138"/>
    </row>
    <row r="82" spans="1:40" s="107" customFormat="1" ht="75.75" hidden="1" customHeight="1">
      <c r="A82" s="87" t="s">
        <v>136</v>
      </c>
      <c r="B82" s="93" t="s">
        <v>141</v>
      </c>
      <c r="C82" s="93" t="s">
        <v>142</v>
      </c>
      <c r="D82" s="93" t="s">
        <v>143</v>
      </c>
      <c r="E82" s="93" t="s">
        <v>144</v>
      </c>
      <c r="F82" s="255"/>
      <c r="G82" s="255"/>
      <c r="H82" s="127" t="s">
        <v>59</v>
      </c>
      <c r="I82" s="123" t="s">
        <v>36</v>
      </c>
      <c r="J82" s="201"/>
      <c r="K82" s="75">
        <f>+M82+W82+Y82+AD82+AF82</f>
        <v>1</v>
      </c>
      <c r="L82" s="175">
        <v>0.2</v>
      </c>
      <c r="M82" s="176">
        <v>0.18</v>
      </c>
      <c r="N82" s="156">
        <f t="shared" si="0"/>
        <v>0.89999999999999991</v>
      </c>
      <c r="O82" s="154">
        <v>0.89999999999999991</v>
      </c>
      <c r="P82" s="175">
        <v>0.25</v>
      </c>
      <c r="Q82" s="178">
        <v>8.3400000000000002E-2</v>
      </c>
      <c r="R82" s="158">
        <f t="shared" si="42"/>
        <v>0.33360000000000001</v>
      </c>
      <c r="S82" s="180">
        <v>0.15</v>
      </c>
      <c r="T82" s="158">
        <f t="shared" si="34"/>
        <v>0.6</v>
      </c>
      <c r="U82" s="180">
        <v>0.1719</v>
      </c>
      <c r="V82" s="158">
        <f t="shared" si="17"/>
        <v>0.68759999999999999</v>
      </c>
      <c r="W82" s="189">
        <v>0.24809999999999999</v>
      </c>
      <c r="X82" s="158">
        <f t="shared" si="43"/>
        <v>0.99239999999999995</v>
      </c>
      <c r="Y82" s="155">
        <f>+MAGNITUDES!R90</f>
        <v>0.25190000000000001</v>
      </c>
      <c r="Z82" s="190">
        <v>8393</v>
      </c>
      <c r="AA82" s="158">
        <f t="shared" si="36"/>
        <v>33318.777292576415</v>
      </c>
      <c r="AB82" s="190">
        <f>+MAGNITUDES!S90</f>
        <v>0.25190000000000001</v>
      </c>
      <c r="AC82" s="158">
        <f t="shared" si="37"/>
        <v>1</v>
      </c>
      <c r="AD82" s="175">
        <v>0.25</v>
      </c>
      <c r="AE82" s="125"/>
      <c r="AF82" s="175">
        <v>7.0000000000000007E-2</v>
      </c>
      <c r="AG82" s="125"/>
      <c r="AH82" s="97">
        <f t="shared" si="38"/>
        <v>0</v>
      </c>
      <c r="AI82" s="280"/>
      <c r="AJ82" s="158">
        <v>0.9</v>
      </c>
      <c r="AK82" s="282"/>
      <c r="AL82" s="158">
        <v>0.61199999999999999</v>
      </c>
      <c r="AM82" s="280"/>
      <c r="AN82" s="138"/>
    </row>
    <row r="83" spans="1:40" s="107" customFormat="1" ht="78" hidden="1" customHeight="1">
      <c r="A83" s="87" t="s">
        <v>136</v>
      </c>
      <c r="B83" s="93" t="s">
        <v>141</v>
      </c>
      <c r="C83" s="93" t="s">
        <v>142</v>
      </c>
      <c r="D83" s="93" t="s">
        <v>143</v>
      </c>
      <c r="E83" s="93" t="s">
        <v>144</v>
      </c>
      <c r="F83" s="255"/>
      <c r="G83" s="255"/>
      <c r="H83" s="133" t="s">
        <v>116</v>
      </c>
      <c r="I83" s="123" t="s">
        <v>67</v>
      </c>
      <c r="J83" s="201"/>
      <c r="K83" s="97">
        <v>1</v>
      </c>
      <c r="L83" s="99">
        <v>1</v>
      </c>
      <c r="M83" s="100">
        <v>0.7</v>
      </c>
      <c r="N83" s="156">
        <f t="shared" si="0"/>
        <v>0.7</v>
      </c>
      <c r="O83" s="154">
        <v>0.7</v>
      </c>
      <c r="P83" s="99">
        <v>1</v>
      </c>
      <c r="Q83" s="102">
        <v>8.4900000000000003E-2</v>
      </c>
      <c r="R83" s="158">
        <f>+Q83/P83</f>
        <v>8.4900000000000003E-2</v>
      </c>
      <c r="S83" s="102">
        <v>9.6100000000000005E-2</v>
      </c>
      <c r="T83" s="158">
        <f t="shared" si="34"/>
        <v>9.6100000000000005E-2</v>
      </c>
      <c r="U83" s="102">
        <v>0.35920000000000002</v>
      </c>
      <c r="V83" s="158">
        <f t="shared" si="17"/>
        <v>0.35920000000000002</v>
      </c>
      <c r="W83" s="182">
        <v>0.4</v>
      </c>
      <c r="X83" s="158">
        <f t="shared" si="43"/>
        <v>0.4</v>
      </c>
      <c r="Y83" s="155">
        <f>+MAGNITUDES!R91</f>
        <v>1</v>
      </c>
      <c r="Z83" s="190">
        <v>8394</v>
      </c>
      <c r="AA83" s="158">
        <f t="shared" si="36"/>
        <v>8394</v>
      </c>
      <c r="AB83" s="190">
        <f>+MAGNITUDES!S91</f>
        <v>1</v>
      </c>
      <c r="AC83" s="158">
        <f t="shared" si="37"/>
        <v>1</v>
      </c>
      <c r="AD83" s="99">
        <v>1</v>
      </c>
      <c r="AE83" s="125"/>
      <c r="AF83" s="99">
        <v>1</v>
      </c>
      <c r="AG83" s="125"/>
      <c r="AH83" s="97">
        <f t="shared" si="38"/>
        <v>0</v>
      </c>
      <c r="AI83" s="280"/>
      <c r="AJ83" s="158">
        <v>0.56069999999999998</v>
      </c>
      <c r="AK83" s="283"/>
      <c r="AL83" s="158">
        <v>0.33639999999999998</v>
      </c>
      <c r="AM83" s="280"/>
      <c r="AN83" s="138"/>
    </row>
    <row r="84" spans="1:40" ht="77.25" hidden="1" customHeight="1">
      <c r="A84" s="87" t="s">
        <v>136</v>
      </c>
      <c r="B84" s="93" t="s">
        <v>145</v>
      </c>
      <c r="C84" s="93" t="s">
        <v>146</v>
      </c>
      <c r="D84" s="93" t="s">
        <v>147</v>
      </c>
      <c r="E84" s="93" t="s">
        <v>148</v>
      </c>
      <c r="F84" s="254">
        <v>0</v>
      </c>
      <c r="G84" s="254">
        <f>+AVERAGE(K84,K85,K86)</f>
        <v>1</v>
      </c>
      <c r="H84" s="122" t="s">
        <v>35</v>
      </c>
      <c r="I84" s="123" t="s">
        <v>67</v>
      </c>
      <c r="J84" s="201"/>
      <c r="K84" s="97">
        <v>1</v>
      </c>
      <c r="L84" s="175">
        <v>0</v>
      </c>
      <c r="M84" s="176">
        <v>0</v>
      </c>
      <c r="N84" s="135" t="s">
        <v>49</v>
      </c>
      <c r="O84" s="154" t="s">
        <v>49</v>
      </c>
      <c r="P84" s="99">
        <v>1</v>
      </c>
      <c r="Q84" s="180">
        <v>0</v>
      </c>
      <c r="R84" s="158">
        <f>+Q84/P84</f>
        <v>0</v>
      </c>
      <c r="S84" s="101">
        <v>0.38</v>
      </c>
      <c r="T84" s="158">
        <f t="shared" si="34"/>
        <v>0.38</v>
      </c>
      <c r="U84" s="101">
        <v>0.75</v>
      </c>
      <c r="V84" s="158">
        <f t="shared" si="17"/>
        <v>0.75</v>
      </c>
      <c r="W84" s="176">
        <v>1</v>
      </c>
      <c r="X84" s="158">
        <f t="shared" si="43"/>
        <v>1</v>
      </c>
      <c r="Y84" s="155">
        <f>+MAGNITUDES!R92</f>
        <v>1</v>
      </c>
      <c r="Z84" s="190">
        <v>8395</v>
      </c>
      <c r="AA84" s="158">
        <f t="shared" si="36"/>
        <v>8395</v>
      </c>
      <c r="AB84" s="190">
        <f>+MAGNITUDES!S92</f>
        <v>1</v>
      </c>
      <c r="AC84" s="158">
        <f t="shared" si="37"/>
        <v>1</v>
      </c>
      <c r="AD84" s="99">
        <v>1</v>
      </c>
      <c r="AE84" s="125"/>
      <c r="AF84" s="99">
        <v>1</v>
      </c>
      <c r="AG84" s="125"/>
      <c r="AH84" s="97">
        <f t="shared" si="38"/>
        <v>0</v>
      </c>
      <c r="AI84" s="279"/>
      <c r="AJ84" s="158">
        <v>0.87109999999999999</v>
      </c>
      <c r="AK84" s="281"/>
      <c r="AL84" s="158">
        <v>0.43559999999999999</v>
      </c>
      <c r="AM84" s="279"/>
    </row>
    <row r="85" spans="1:40" ht="63.75" hidden="1">
      <c r="A85" s="87" t="s">
        <v>136</v>
      </c>
      <c r="B85" s="93" t="s">
        <v>145</v>
      </c>
      <c r="C85" s="93" t="s">
        <v>146</v>
      </c>
      <c r="D85" s="93" t="s">
        <v>147</v>
      </c>
      <c r="E85" s="93" t="s">
        <v>148</v>
      </c>
      <c r="F85" s="255"/>
      <c r="G85" s="255"/>
      <c r="H85" s="129" t="s">
        <v>66</v>
      </c>
      <c r="I85" s="123" t="s">
        <v>67</v>
      </c>
      <c r="J85" s="201"/>
      <c r="K85" s="97">
        <v>1</v>
      </c>
      <c r="L85" s="99">
        <v>1</v>
      </c>
      <c r="M85" s="100">
        <v>1</v>
      </c>
      <c r="N85" s="156">
        <f t="shared" si="0"/>
        <v>1</v>
      </c>
      <c r="O85" s="154">
        <v>1</v>
      </c>
      <c r="P85" s="99">
        <v>1</v>
      </c>
      <c r="Q85" s="101">
        <v>0.57999999999999996</v>
      </c>
      <c r="R85" s="158">
        <f>+Q85/P85</f>
        <v>0.57999999999999996</v>
      </c>
      <c r="S85" s="101">
        <v>0.57999999999999996</v>
      </c>
      <c r="T85" s="158">
        <f t="shared" si="34"/>
        <v>0.57999999999999996</v>
      </c>
      <c r="U85" s="101">
        <v>1</v>
      </c>
      <c r="V85" s="158">
        <f t="shared" si="17"/>
        <v>1</v>
      </c>
      <c r="W85" s="100">
        <v>1</v>
      </c>
      <c r="X85" s="158">
        <f t="shared" si="43"/>
        <v>1</v>
      </c>
      <c r="Y85" s="155">
        <f>+MAGNITUDES!R93</f>
        <v>1</v>
      </c>
      <c r="Z85" s="190">
        <v>8396</v>
      </c>
      <c r="AA85" s="158">
        <f t="shared" si="36"/>
        <v>8396</v>
      </c>
      <c r="AB85" s="190">
        <f>+MAGNITUDES!S93</f>
        <v>1</v>
      </c>
      <c r="AC85" s="158">
        <f t="shared" si="37"/>
        <v>1</v>
      </c>
      <c r="AD85" s="99">
        <v>1</v>
      </c>
      <c r="AE85" s="125"/>
      <c r="AF85" s="99">
        <v>1</v>
      </c>
      <c r="AG85" s="125"/>
      <c r="AH85" s="97">
        <f t="shared" si="38"/>
        <v>0</v>
      </c>
      <c r="AI85" s="280"/>
      <c r="AJ85" s="158">
        <v>0.91669999999999996</v>
      </c>
      <c r="AK85" s="282"/>
      <c r="AL85" s="158">
        <v>0.55000000000000004</v>
      </c>
      <c r="AM85" s="280"/>
    </row>
    <row r="86" spans="1:40" ht="63.75" hidden="1">
      <c r="A86" s="87" t="s">
        <v>136</v>
      </c>
      <c r="B86" s="93" t="s">
        <v>145</v>
      </c>
      <c r="C86" s="93" t="s">
        <v>146</v>
      </c>
      <c r="D86" s="93" t="s">
        <v>147</v>
      </c>
      <c r="E86" s="93" t="s">
        <v>148</v>
      </c>
      <c r="F86" s="255"/>
      <c r="G86" s="255"/>
      <c r="H86" s="133" t="s">
        <v>116</v>
      </c>
      <c r="I86" s="123" t="s">
        <v>67</v>
      </c>
      <c r="J86" s="201"/>
      <c r="K86" s="97">
        <v>1</v>
      </c>
      <c r="L86" s="99">
        <v>1</v>
      </c>
      <c r="M86" s="100">
        <v>0</v>
      </c>
      <c r="N86" s="156">
        <f t="shared" si="0"/>
        <v>0</v>
      </c>
      <c r="O86" s="154">
        <v>0</v>
      </c>
      <c r="P86" s="99">
        <v>1</v>
      </c>
      <c r="Q86" s="101">
        <v>0</v>
      </c>
      <c r="R86" s="158">
        <f>+Q86/P86</f>
        <v>0</v>
      </c>
      <c r="S86" s="101">
        <v>0</v>
      </c>
      <c r="T86" s="158">
        <f t="shared" si="34"/>
        <v>0</v>
      </c>
      <c r="U86" s="101">
        <v>0.1</v>
      </c>
      <c r="V86" s="158">
        <f>+U86/P86</f>
        <v>0.1</v>
      </c>
      <c r="W86" s="182">
        <v>0.2</v>
      </c>
      <c r="X86" s="158">
        <f t="shared" si="43"/>
        <v>0.2</v>
      </c>
      <c r="Y86" s="155">
        <f>+MAGNITUDES!R94</f>
        <v>1</v>
      </c>
      <c r="Z86" s="190">
        <v>8397</v>
      </c>
      <c r="AA86" s="158">
        <f t="shared" si="36"/>
        <v>8397</v>
      </c>
      <c r="AB86" s="190">
        <f>+MAGNITUDES!S94</f>
        <v>1</v>
      </c>
      <c r="AC86" s="158">
        <f t="shared" si="37"/>
        <v>1</v>
      </c>
      <c r="AD86" s="99">
        <v>1</v>
      </c>
      <c r="AE86" s="125"/>
      <c r="AF86" s="99">
        <v>1</v>
      </c>
      <c r="AG86" s="125"/>
      <c r="AH86" s="97">
        <f t="shared" si="38"/>
        <v>0</v>
      </c>
      <c r="AI86" s="280"/>
      <c r="AJ86" s="158">
        <v>0.1333</v>
      </c>
      <c r="AK86" s="283"/>
      <c r="AL86" s="158">
        <v>0.08</v>
      </c>
      <c r="AM86" s="280"/>
    </row>
    <row r="87" spans="1:40" ht="51" hidden="1">
      <c r="A87" s="87" t="s">
        <v>136</v>
      </c>
      <c r="B87" s="93" t="s">
        <v>149</v>
      </c>
      <c r="C87" s="93" t="s">
        <v>150</v>
      </c>
      <c r="D87" s="93" t="s">
        <v>151</v>
      </c>
      <c r="E87" s="93" t="s">
        <v>152</v>
      </c>
      <c r="F87" s="162">
        <v>0</v>
      </c>
      <c r="G87" s="162">
        <f>+K87</f>
        <v>3</v>
      </c>
      <c r="H87" s="122" t="s">
        <v>35</v>
      </c>
      <c r="I87" s="123" t="s">
        <v>42</v>
      </c>
      <c r="J87" s="201"/>
      <c r="K87" s="75">
        <f>+AF87</f>
        <v>3</v>
      </c>
      <c r="L87" s="155">
        <v>0.4</v>
      </c>
      <c r="M87" s="95">
        <v>0.4</v>
      </c>
      <c r="N87" s="156">
        <f t="shared" si="0"/>
        <v>1</v>
      </c>
      <c r="O87" s="154">
        <v>1</v>
      </c>
      <c r="P87" s="155">
        <v>1.3</v>
      </c>
      <c r="Q87" s="169">
        <v>0.49</v>
      </c>
      <c r="R87" s="158">
        <f t="shared" ref="R87" si="44">+Q87/P87</f>
        <v>0.37692307692307692</v>
      </c>
      <c r="S87" s="169">
        <v>0.76</v>
      </c>
      <c r="T87" s="158">
        <f t="shared" si="34"/>
        <v>0.58461538461538465</v>
      </c>
      <c r="U87" s="169">
        <v>1.03</v>
      </c>
      <c r="V87" s="158">
        <f>+U87/P87</f>
        <v>0.79230769230769227</v>
      </c>
      <c r="W87" s="95">
        <v>1.3</v>
      </c>
      <c r="X87" s="158">
        <f t="shared" si="43"/>
        <v>1</v>
      </c>
      <c r="Y87" s="155">
        <f>+MAGNITUDES!R95</f>
        <v>2</v>
      </c>
      <c r="Z87" s="190">
        <v>8398</v>
      </c>
      <c r="AA87" s="158">
        <f t="shared" si="36"/>
        <v>4199</v>
      </c>
      <c r="AB87" s="190">
        <f>+MAGNITUDES!S95</f>
        <v>2</v>
      </c>
      <c r="AC87" s="158">
        <f t="shared" si="37"/>
        <v>1</v>
      </c>
      <c r="AD87" s="167">
        <v>2.75</v>
      </c>
      <c r="AE87" s="125"/>
      <c r="AF87" s="155">
        <v>3</v>
      </c>
      <c r="AG87" s="125"/>
      <c r="AH87" s="97">
        <f t="shared" si="38"/>
        <v>0</v>
      </c>
      <c r="AI87" s="202"/>
      <c r="AJ87" s="158">
        <v>0.94</v>
      </c>
      <c r="AK87" s="202"/>
      <c r="AL87" s="158">
        <v>0.62670000000000003</v>
      </c>
      <c r="AM87" s="202"/>
    </row>
    <row r="88" spans="1:40" s="107" customFormat="1" ht="12.75">
      <c r="A88" s="76"/>
      <c r="B88" s="76"/>
      <c r="C88" s="76"/>
      <c r="D88" s="76"/>
      <c r="E88" s="76"/>
      <c r="F88" s="76"/>
      <c r="G88" s="78"/>
      <c r="H88" s="78"/>
      <c r="I88" s="79"/>
      <c r="J88" s="66"/>
      <c r="K88" s="80"/>
      <c r="L88" s="82"/>
      <c r="M88" s="82"/>
      <c r="N88" s="66"/>
      <c r="O88" s="66"/>
      <c r="P88" s="82"/>
      <c r="Q88" s="82"/>
      <c r="R88" s="104"/>
      <c r="S88" s="104"/>
      <c r="T88" s="104"/>
      <c r="U88" s="82"/>
      <c r="V88" s="82"/>
      <c r="W88" s="82"/>
      <c r="X88" s="82"/>
      <c r="Y88" s="82"/>
      <c r="Z88" s="82"/>
      <c r="AA88" s="183"/>
      <c r="AB88" s="82"/>
      <c r="AC88" s="183"/>
      <c r="AD88" s="82"/>
      <c r="AE88" s="82"/>
      <c r="AF88" s="82"/>
      <c r="AG88" s="82"/>
      <c r="AH88" s="82"/>
      <c r="AI88" s="204"/>
      <c r="AJ88" s="83"/>
      <c r="AK88" s="83"/>
      <c r="AL88" s="83"/>
      <c r="AM88" s="83"/>
      <c r="AN88" s="138"/>
    </row>
    <row r="89" spans="1:40" s="107" customFormat="1" ht="12.75">
      <c r="A89" s="76"/>
      <c r="B89" s="76"/>
      <c r="C89" s="76"/>
      <c r="D89" s="76"/>
      <c r="E89" s="76"/>
      <c r="F89" s="76"/>
      <c r="G89" s="78"/>
      <c r="H89" s="78"/>
      <c r="I89" s="79"/>
      <c r="J89" s="66"/>
      <c r="K89" s="80"/>
      <c r="L89" s="82"/>
      <c r="M89" s="82"/>
      <c r="N89" s="66"/>
      <c r="O89" s="66"/>
      <c r="P89" s="82"/>
      <c r="Q89" s="82"/>
      <c r="R89" s="104"/>
      <c r="S89" s="104"/>
      <c r="T89" s="104"/>
      <c r="U89" s="82"/>
      <c r="V89" s="82"/>
      <c r="W89" s="82"/>
      <c r="X89" s="82"/>
      <c r="Y89" s="82"/>
      <c r="Z89" s="82"/>
      <c r="AA89" s="183"/>
      <c r="AB89" s="82"/>
      <c r="AC89" s="183"/>
      <c r="AD89" s="82"/>
      <c r="AE89" s="82"/>
      <c r="AF89" s="82"/>
      <c r="AG89" s="82"/>
      <c r="AH89" s="82"/>
      <c r="AI89" s="204"/>
      <c r="AJ89" s="83"/>
      <c r="AK89" s="83"/>
      <c r="AL89" s="83"/>
      <c r="AM89" s="83"/>
      <c r="AN89" s="138"/>
    </row>
    <row r="90" spans="1:40">
      <c r="A90" s="76"/>
      <c r="B90" s="76"/>
      <c r="C90" s="76"/>
      <c r="D90" s="76"/>
      <c r="E90" s="76"/>
      <c r="F90" s="76"/>
      <c r="L90" s="105"/>
    </row>
    <row r="91" spans="1:40">
      <c r="A91" s="76"/>
      <c r="B91" s="76"/>
      <c r="C91" s="76"/>
      <c r="D91" s="76"/>
      <c r="E91" s="76"/>
      <c r="F91" s="76"/>
      <c r="L91" s="106"/>
    </row>
    <row r="92" spans="1:40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83"/>
      <c r="AJ92" s="107"/>
      <c r="AL92" s="107"/>
    </row>
    <row r="94" spans="1:40">
      <c r="A94" s="76"/>
      <c r="B94" s="76"/>
      <c r="C94" s="76"/>
      <c r="D94" s="76"/>
      <c r="E94" s="76"/>
      <c r="F94" s="76"/>
    </row>
    <row r="95" spans="1:40">
      <c r="A95" s="76"/>
      <c r="B95" s="76"/>
      <c r="C95" s="76"/>
      <c r="D95" s="76"/>
      <c r="E95" s="76"/>
      <c r="F95" s="76"/>
    </row>
    <row r="96" spans="1:40">
      <c r="A96" s="76"/>
      <c r="B96" s="76"/>
      <c r="C96" s="76"/>
      <c r="D96" s="76"/>
      <c r="E96" s="76"/>
      <c r="F96" s="76"/>
    </row>
    <row r="97" spans="1:6">
      <c r="A97" s="76"/>
      <c r="B97" s="76"/>
      <c r="C97" s="76"/>
      <c r="D97" s="76"/>
      <c r="E97" s="76"/>
      <c r="F97" s="76"/>
    </row>
    <row r="98" spans="1:6">
      <c r="A98" s="76"/>
      <c r="B98" s="76"/>
      <c r="C98" s="76"/>
      <c r="D98" s="76"/>
      <c r="E98" s="76"/>
      <c r="F98" s="76"/>
    </row>
    <row r="99" spans="1:6">
      <c r="A99" s="76"/>
      <c r="B99" s="76"/>
      <c r="C99" s="76"/>
      <c r="D99" s="76"/>
      <c r="E99" s="76"/>
      <c r="F99" s="76"/>
    </row>
    <row r="100" spans="1:6">
      <c r="A100" s="76"/>
      <c r="B100" s="76"/>
      <c r="C100" s="76"/>
      <c r="D100" s="76"/>
      <c r="E100" s="76"/>
      <c r="F100" s="76"/>
    </row>
    <row r="101" spans="1:6">
      <c r="A101" s="76"/>
      <c r="B101" s="76"/>
      <c r="C101" s="76"/>
      <c r="D101" s="76"/>
      <c r="E101" s="76"/>
      <c r="F101" s="76"/>
    </row>
    <row r="102" spans="1:6">
      <c r="A102" s="76"/>
      <c r="B102" s="76"/>
      <c r="C102" s="76"/>
      <c r="D102" s="76"/>
      <c r="E102" s="76"/>
      <c r="F102" s="76"/>
    </row>
    <row r="103" spans="1:6">
      <c r="A103" s="76"/>
      <c r="B103" s="76"/>
      <c r="C103" s="76"/>
      <c r="D103" s="76"/>
      <c r="E103" s="76"/>
      <c r="F103" s="76"/>
    </row>
    <row r="104" spans="1:6">
      <c r="A104" s="76"/>
      <c r="B104" s="76"/>
      <c r="C104" s="76"/>
      <c r="D104" s="76"/>
      <c r="E104" s="76"/>
      <c r="F104" s="76"/>
    </row>
    <row r="105" spans="1:6">
      <c r="A105" s="76"/>
      <c r="B105" s="76"/>
      <c r="C105" s="76"/>
      <c r="D105" s="76"/>
      <c r="E105" s="76"/>
      <c r="F105" s="76"/>
    </row>
    <row r="106" spans="1:6">
      <c r="A106" s="76"/>
      <c r="B106" s="76"/>
      <c r="C106" s="76"/>
      <c r="D106" s="76"/>
      <c r="E106" s="76"/>
      <c r="F106" s="76"/>
    </row>
    <row r="107" spans="1:6">
      <c r="A107" s="76"/>
      <c r="B107" s="76"/>
      <c r="C107" s="76"/>
      <c r="D107" s="76"/>
      <c r="E107" s="76"/>
      <c r="F107" s="76"/>
    </row>
    <row r="108" spans="1:6">
      <c r="A108" s="76"/>
      <c r="B108" s="76"/>
      <c r="C108" s="76"/>
      <c r="D108" s="76"/>
      <c r="E108" s="76"/>
      <c r="F108" s="76"/>
    </row>
    <row r="109" spans="1:6">
      <c r="A109" s="76"/>
      <c r="B109" s="76"/>
      <c r="C109" s="76"/>
      <c r="D109" s="76"/>
      <c r="E109" s="76"/>
      <c r="F109" s="76"/>
    </row>
    <row r="110" spans="1:6">
      <c r="A110" s="76"/>
      <c r="B110" s="76"/>
      <c r="C110" s="76"/>
      <c r="D110" s="76"/>
      <c r="E110" s="76"/>
      <c r="F110" s="76"/>
    </row>
    <row r="111" spans="1:6">
      <c r="A111" s="76"/>
      <c r="B111" s="76"/>
      <c r="C111" s="76"/>
      <c r="D111" s="76"/>
      <c r="E111" s="76"/>
      <c r="F111" s="76"/>
    </row>
    <row r="112" spans="1:6">
      <c r="A112" s="76"/>
      <c r="B112" s="76"/>
      <c r="C112" s="76"/>
      <c r="D112" s="76"/>
      <c r="E112" s="76"/>
      <c r="F112" s="76"/>
    </row>
    <row r="113" spans="1:32">
      <c r="A113" s="76"/>
      <c r="B113" s="76"/>
      <c r="C113" s="76"/>
      <c r="D113" s="76"/>
      <c r="E113" s="76"/>
      <c r="F113" s="76"/>
    </row>
    <row r="114" spans="1:32">
      <c r="A114" s="76"/>
      <c r="B114" s="76"/>
      <c r="C114" s="76"/>
      <c r="D114" s="76"/>
      <c r="E114" s="76"/>
      <c r="F114" s="76"/>
    </row>
    <row r="115" spans="1:32">
      <c r="A115" s="76"/>
      <c r="B115" s="76"/>
      <c r="C115" s="76"/>
      <c r="D115" s="76"/>
      <c r="E115" s="76"/>
      <c r="F115" s="76"/>
    </row>
    <row r="116" spans="1:32">
      <c r="A116" s="76"/>
      <c r="B116" s="76"/>
      <c r="C116" s="76"/>
      <c r="D116" s="76"/>
      <c r="E116" s="76"/>
      <c r="F116" s="76"/>
    </row>
    <row r="117" spans="1:32">
      <c r="A117" s="76"/>
      <c r="B117" s="76"/>
      <c r="C117" s="76"/>
      <c r="D117" s="76"/>
      <c r="E117" s="76"/>
      <c r="F117" s="76"/>
    </row>
    <row r="118" spans="1:32">
      <c r="A118" s="76"/>
      <c r="B118" s="76"/>
      <c r="C118" s="76"/>
      <c r="D118" s="76"/>
      <c r="E118" s="76"/>
      <c r="F118" s="76"/>
      <c r="AD118" s="82">
        <v>31</v>
      </c>
      <c r="AF118" s="185">
        <f>31/81</f>
        <v>0.38271604938271603</v>
      </c>
    </row>
    <row r="119" spans="1:32">
      <c r="A119" s="76"/>
      <c r="B119" s="76"/>
      <c r="C119" s="76"/>
      <c r="D119" s="76"/>
      <c r="E119" s="76"/>
      <c r="F119" s="76"/>
      <c r="AF119" s="185">
        <f>17/81</f>
        <v>0.20987654320987653</v>
      </c>
    </row>
    <row r="120" spans="1:32">
      <c r="A120" s="76"/>
      <c r="B120" s="76"/>
      <c r="C120" s="76"/>
      <c r="D120" s="76"/>
      <c r="E120" s="76"/>
      <c r="F120" s="76"/>
      <c r="AD120" s="82">
        <v>8</v>
      </c>
      <c r="AF120" s="185">
        <f>8/81</f>
        <v>9.8765432098765427E-2</v>
      </c>
    </row>
    <row r="121" spans="1:32">
      <c r="A121" s="76"/>
      <c r="B121" s="76"/>
      <c r="C121" s="76"/>
      <c r="D121" s="76"/>
      <c r="E121" s="76"/>
      <c r="F121" s="76"/>
      <c r="AD121" s="82">
        <v>11</v>
      </c>
      <c r="AF121" s="82">
        <f>11/81</f>
        <v>0.13580246913580246</v>
      </c>
    </row>
    <row r="122" spans="1:32">
      <c r="A122" s="76"/>
      <c r="B122" s="76"/>
      <c r="C122" s="76"/>
      <c r="D122" s="76"/>
      <c r="E122" s="76"/>
      <c r="F122" s="76"/>
    </row>
    <row r="123" spans="1:32">
      <c r="A123" s="76"/>
      <c r="B123" s="76"/>
      <c r="C123" s="76"/>
      <c r="D123" s="76"/>
      <c r="E123" s="76"/>
      <c r="F123" s="76"/>
    </row>
    <row r="124" spans="1:32">
      <c r="A124" s="76"/>
      <c r="B124" s="76"/>
      <c r="C124" s="76"/>
      <c r="D124" s="76"/>
      <c r="E124" s="76"/>
      <c r="F124" s="76"/>
    </row>
    <row r="125" spans="1:32">
      <c r="A125" s="76"/>
      <c r="B125" s="76"/>
      <c r="C125" s="76"/>
      <c r="D125" s="76"/>
      <c r="E125" s="76"/>
      <c r="F125" s="76"/>
    </row>
    <row r="126" spans="1:32">
      <c r="A126" s="76"/>
      <c r="B126" s="76"/>
      <c r="C126" s="76"/>
      <c r="D126" s="76"/>
      <c r="E126" s="76"/>
      <c r="F126" s="76"/>
    </row>
    <row r="127" spans="1:32">
      <c r="A127" s="76"/>
      <c r="B127" s="76"/>
      <c r="C127" s="76"/>
      <c r="D127" s="76"/>
      <c r="E127" s="76"/>
      <c r="F127" s="76"/>
    </row>
    <row r="128" spans="1:32">
      <c r="A128" s="76"/>
      <c r="B128" s="76"/>
      <c r="C128" s="76"/>
      <c r="D128" s="76"/>
      <c r="E128" s="76"/>
      <c r="F128" s="76"/>
    </row>
    <row r="129" spans="1:6">
      <c r="A129" s="76"/>
      <c r="B129" s="76"/>
      <c r="C129" s="76"/>
      <c r="D129" s="76"/>
      <c r="E129" s="76"/>
      <c r="F129" s="76"/>
    </row>
    <row r="130" spans="1:6">
      <c r="A130" s="76"/>
      <c r="B130" s="76"/>
      <c r="C130" s="76"/>
      <c r="D130" s="76"/>
      <c r="E130" s="76"/>
      <c r="F130" s="76"/>
    </row>
    <row r="131" spans="1:6">
      <c r="A131" s="76"/>
      <c r="B131" s="76"/>
      <c r="C131" s="76"/>
      <c r="D131" s="76"/>
      <c r="E131" s="76"/>
      <c r="F131" s="76"/>
    </row>
    <row r="132" spans="1:6">
      <c r="A132" s="76"/>
      <c r="B132" s="76"/>
      <c r="C132" s="76"/>
      <c r="D132" s="76"/>
      <c r="E132" s="76"/>
      <c r="F132" s="76"/>
    </row>
    <row r="133" spans="1:6">
      <c r="A133" s="76"/>
      <c r="B133" s="76"/>
      <c r="C133" s="76"/>
      <c r="D133" s="76"/>
      <c r="E133" s="76"/>
      <c r="F133" s="76"/>
    </row>
    <row r="134" spans="1:6">
      <c r="A134" s="76"/>
      <c r="B134" s="76"/>
      <c r="C134" s="76"/>
      <c r="D134" s="76"/>
      <c r="E134" s="76"/>
      <c r="F134" s="76"/>
    </row>
    <row r="135" spans="1:6">
      <c r="A135" s="76"/>
      <c r="B135" s="76"/>
      <c r="C135" s="76"/>
      <c r="D135" s="76"/>
      <c r="E135" s="76"/>
      <c r="F135" s="76"/>
    </row>
    <row r="136" spans="1:6">
      <c r="A136" s="76"/>
      <c r="B136" s="76"/>
      <c r="C136" s="76"/>
      <c r="D136" s="76"/>
      <c r="E136" s="76"/>
      <c r="F136" s="76"/>
    </row>
    <row r="137" spans="1:6">
      <c r="A137" s="76"/>
      <c r="B137" s="76"/>
      <c r="C137" s="76"/>
      <c r="D137" s="76"/>
      <c r="E137" s="76"/>
      <c r="F137" s="76"/>
    </row>
    <row r="138" spans="1:6">
      <c r="A138" s="76"/>
      <c r="B138" s="76"/>
      <c r="C138" s="76"/>
      <c r="D138" s="76"/>
      <c r="E138" s="76"/>
      <c r="F138" s="76"/>
    </row>
    <row r="139" spans="1:6">
      <c r="A139" s="76"/>
      <c r="B139" s="76"/>
      <c r="C139" s="76"/>
      <c r="D139" s="76"/>
      <c r="E139" s="76"/>
      <c r="F139" s="76"/>
    </row>
    <row r="140" spans="1:6">
      <c r="A140" s="76"/>
      <c r="B140" s="76"/>
      <c r="C140" s="76"/>
      <c r="D140" s="76"/>
      <c r="E140" s="76"/>
      <c r="F140" s="76"/>
    </row>
    <row r="141" spans="1:6">
      <c r="A141" s="76"/>
      <c r="B141" s="76"/>
      <c r="C141" s="76"/>
      <c r="D141" s="76"/>
      <c r="E141" s="76"/>
      <c r="F141" s="76"/>
    </row>
    <row r="142" spans="1:6">
      <c r="A142" s="76"/>
      <c r="B142" s="76"/>
      <c r="C142" s="76"/>
      <c r="D142" s="76"/>
      <c r="E142" s="76"/>
      <c r="F142" s="76"/>
    </row>
    <row r="143" spans="1:6">
      <c r="A143" s="76"/>
      <c r="B143" s="76"/>
      <c r="C143" s="76"/>
      <c r="D143" s="76"/>
      <c r="E143" s="76"/>
      <c r="F143" s="76"/>
    </row>
    <row r="144" spans="1:6">
      <c r="A144" s="76"/>
      <c r="B144" s="76"/>
      <c r="C144" s="76"/>
      <c r="D144" s="76"/>
      <c r="E144" s="76"/>
      <c r="F144" s="76"/>
    </row>
    <row r="145" spans="1:6">
      <c r="A145" s="76"/>
      <c r="B145" s="76"/>
      <c r="C145" s="76"/>
      <c r="D145" s="76"/>
      <c r="E145" s="76"/>
      <c r="F145" s="76"/>
    </row>
    <row r="146" spans="1:6">
      <c r="A146" s="76"/>
      <c r="B146" s="76"/>
      <c r="C146" s="76"/>
      <c r="D146" s="76"/>
      <c r="E146" s="76"/>
      <c r="F146" s="76"/>
    </row>
    <row r="147" spans="1:6">
      <c r="A147" s="76"/>
      <c r="B147" s="76"/>
      <c r="C147" s="76"/>
      <c r="D147" s="76"/>
      <c r="E147" s="76"/>
      <c r="F147" s="76"/>
    </row>
    <row r="148" spans="1:6">
      <c r="A148" s="76"/>
      <c r="B148" s="76"/>
      <c r="C148" s="76"/>
      <c r="D148" s="76"/>
      <c r="E148" s="76"/>
      <c r="F148" s="76"/>
    </row>
    <row r="149" spans="1:6">
      <c r="A149" s="76"/>
      <c r="B149" s="76"/>
      <c r="C149" s="76"/>
      <c r="D149" s="76"/>
      <c r="E149" s="76"/>
      <c r="F149" s="76"/>
    </row>
    <row r="150" spans="1:6">
      <c r="A150" s="76"/>
      <c r="B150" s="76"/>
      <c r="C150" s="76"/>
      <c r="D150" s="76"/>
      <c r="E150" s="76"/>
      <c r="F150" s="76"/>
    </row>
    <row r="151" spans="1:6">
      <c r="A151" s="76"/>
      <c r="B151" s="76"/>
      <c r="C151" s="76"/>
      <c r="D151" s="76"/>
      <c r="E151" s="76"/>
      <c r="F151" s="76"/>
    </row>
    <row r="152" spans="1:6">
      <c r="A152" s="76"/>
      <c r="B152" s="76"/>
      <c r="C152" s="76"/>
      <c r="D152" s="76"/>
      <c r="E152" s="76"/>
      <c r="F152" s="76"/>
    </row>
    <row r="153" spans="1:6">
      <c r="A153" s="76"/>
      <c r="B153" s="76"/>
      <c r="C153" s="76"/>
      <c r="D153" s="76"/>
      <c r="E153" s="76"/>
      <c r="F153" s="76"/>
    </row>
    <row r="154" spans="1:6">
      <c r="A154" s="76"/>
      <c r="B154" s="76"/>
      <c r="C154" s="76"/>
      <c r="D154" s="76"/>
      <c r="E154" s="76"/>
      <c r="F154" s="76"/>
    </row>
    <row r="155" spans="1:6">
      <c r="A155" s="76"/>
      <c r="B155" s="76"/>
      <c r="C155" s="76"/>
      <c r="D155" s="76"/>
      <c r="E155" s="76"/>
      <c r="F155" s="76"/>
    </row>
    <row r="156" spans="1:6">
      <c r="A156" s="76"/>
      <c r="B156" s="76"/>
      <c r="C156" s="76"/>
      <c r="D156" s="76"/>
      <c r="E156" s="76"/>
      <c r="F156" s="76"/>
    </row>
    <row r="157" spans="1:6">
      <c r="A157" s="76"/>
      <c r="B157" s="76"/>
      <c r="C157" s="76"/>
      <c r="D157" s="76"/>
      <c r="E157" s="76"/>
      <c r="F157" s="76"/>
    </row>
    <row r="158" spans="1:6">
      <c r="A158" s="76"/>
      <c r="B158" s="76"/>
      <c r="C158" s="76"/>
      <c r="D158" s="76"/>
      <c r="E158" s="76"/>
      <c r="F158" s="76"/>
    </row>
    <row r="159" spans="1:6">
      <c r="A159" s="76"/>
      <c r="B159" s="76"/>
      <c r="C159" s="76"/>
      <c r="D159" s="76"/>
      <c r="E159" s="76"/>
      <c r="F159" s="76"/>
    </row>
    <row r="160" spans="1:6">
      <c r="A160" s="76"/>
      <c r="B160" s="76"/>
      <c r="C160" s="76"/>
      <c r="D160" s="76"/>
      <c r="E160" s="76"/>
      <c r="F160" s="76"/>
    </row>
    <row r="161" spans="1:6">
      <c r="A161" s="76"/>
      <c r="B161" s="76"/>
      <c r="C161" s="76"/>
      <c r="D161" s="76"/>
      <c r="E161" s="76"/>
      <c r="F161" s="76"/>
    </row>
    <row r="162" spans="1:6">
      <c r="A162" s="76"/>
      <c r="B162" s="76"/>
      <c r="C162" s="76"/>
      <c r="D162" s="76"/>
      <c r="E162" s="76"/>
      <c r="F162" s="76"/>
    </row>
    <row r="163" spans="1:6">
      <c r="A163" s="76"/>
      <c r="B163" s="76"/>
      <c r="C163" s="76"/>
      <c r="D163" s="76"/>
      <c r="E163" s="76"/>
      <c r="F163" s="76"/>
    </row>
    <row r="164" spans="1:6">
      <c r="A164" s="76"/>
      <c r="B164" s="76"/>
      <c r="C164" s="76"/>
      <c r="D164" s="76"/>
      <c r="E164" s="76"/>
      <c r="F164" s="76"/>
    </row>
    <row r="165" spans="1:6">
      <c r="A165" s="76"/>
      <c r="B165" s="76"/>
      <c r="C165" s="76"/>
      <c r="D165" s="76"/>
      <c r="E165" s="76"/>
      <c r="F165" s="76"/>
    </row>
    <row r="166" spans="1:6">
      <c r="A166" s="76"/>
      <c r="B166" s="76"/>
      <c r="C166" s="76"/>
      <c r="D166" s="76"/>
      <c r="E166" s="76"/>
      <c r="F166" s="76"/>
    </row>
    <row r="167" spans="1:6">
      <c r="A167" s="76"/>
      <c r="B167" s="76"/>
      <c r="C167" s="76"/>
      <c r="D167" s="76"/>
      <c r="E167" s="76"/>
      <c r="F167" s="76"/>
    </row>
    <row r="168" spans="1:6">
      <c r="A168" s="76"/>
      <c r="B168" s="76"/>
      <c r="C168" s="76"/>
      <c r="D168" s="76"/>
      <c r="E168" s="76"/>
      <c r="F168" s="76"/>
    </row>
    <row r="169" spans="1:6">
      <c r="A169" s="76"/>
      <c r="B169" s="76"/>
      <c r="C169" s="76"/>
      <c r="D169" s="76"/>
      <c r="E169" s="76"/>
      <c r="F169" s="76"/>
    </row>
    <row r="170" spans="1:6">
      <c r="A170" s="76"/>
      <c r="B170" s="76"/>
      <c r="C170" s="76"/>
      <c r="D170" s="76"/>
      <c r="E170" s="76"/>
      <c r="F170" s="76"/>
    </row>
    <row r="171" spans="1:6">
      <c r="A171" s="76"/>
      <c r="B171" s="76"/>
      <c r="C171" s="76"/>
      <c r="D171" s="76"/>
      <c r="E171" s="76"/>
      <c r="F171" s="76"/>
    </row>
    <row r="172" spans="1:6">
      <c r="A172" s="76"/>
      <c r="B172" s="76"/>
      <c r="C172" s="76"/>
      <c r="D172" s="76"/>
      <c r="E172" s="76"/>
      <c r="F172" s="76"/>
    </row>
    <row r="173" spans="1:6">
      <c r="A173" s="76"/>
      <c r="B173" s="76"/>
      <c r="C173" s="76"/>
      <c r="D173" s="76"/>
      <c r="E173" s="76"/>
      <c r="F173" s="76"/>
    </row>
    <row r="174" spans="1:6">
      <c r="A174" s="76"/>
      <c r="B174" s="76"/>
      <c r="C174" s="76"/>
      <c r="D174" s="76"/>
      <c r="E174" s="76"/>
      <c r="F174" s="76"/>
    </row>
    <row r="175" spans="1:6">
      <c r="A175" s="76"/>
      <c r="B175" s="76"/>
      <c r="C175" s="76"/>
      <c r="D175" s="76"/>
      <c r="E175" s="76"/>
      <c r="F175" s="76"/>
    </row>
    <row r="176" spans="1:6">
      <c r="A176" s="76"/>
      <c r="B176" s="76"/>
      <c r="C176" s="76"/>
      <c r="D176" s="76"/>
      <c r="E176" s="76"/>
      <c r="F176" s="76"/>
    </row>
    <row r="177" spans="1:6">
      <c r="A177" s="76"/>
      <c r="B177" s="76"/>
      <c r="C177" s="76"/>
      <c r="D177" s="76"/>
      <c r="E177" s="76"/>
      <c r="F177" s="76"/>
    </row>
    <row r="178" spans="1:6">
      <c r="A178" s="76"/>
      <c r="B178" s="76"/>
      <c r="C178" s="76"/>
      <c r="D178" s="76"/>
      <c r="E178" s="76"/>
      <c r="F178" s="76"/>
    </row>
    <row r="179" spans="1:6">
      <c r="A179" s="76"/>
      <c r="B179" s="76"/>
      <c r="C179" s="76"/>
      <c r="D179" s="76"/>
      <c r="E179" s="76"/>
      <c r="F179" s="76"/>
    </row>
    <row r="180" spans="1:6">
      <c r="A180" s="76"/>
      <c r="B180" s="76"/>
      <c r="C180" s="76"/>
      <c r="D180" s="76"/>
      <c r="E180" s="76"/>
      <c r="F180" s="76"/>
    </row>
    <row r="181" spans="1:6">
      <c r="A181" s="76"/>
      <c r="B181" s="76"/>
      <c r="C181" s="76"/>
      <c r="D181" s="76"/>
      <c r="E181" s="76"/>
      <c r="F181" s="76"/>
    </row>
    <row r="182" spans="1:6">
      <c r="A182" s="76"/>
      <c r="B182" s="76"/>
      <c r="C182" s="76"/>
      <c r="D182" s="76"/>
      <c r="E182" s="76"/>
      <c r="F182" s="76"/>
    </row>
    <row r="183" spans="1:6">
      <c r="A183" s="76"/>
      <c r="B183" s="76"/>
      <c r="C183" s="76"/>
      <c r="D183" s="76"/>
      <c r="E183" s="76"/>
      <c r="F183" s="76"/>
    </row>
    <row r="184" spans="1:6">
      <c r="A184" s="76"/>
      <c r="B184" s="76"/>
      <c r="C184" s="76"/>
      <c r="D184" s="76"/>
      <c r="E184" s="76"/>
      <c r="F184" s="76"/>
    </row>
    <row r="185" spans="1:6">
      <c r="A185" s="76"/>
      <c r="B185" s="76"/>
      <c r="C185" s="76"/>
      <c r="D185" s="76"/>
      <c r="E185" s="76"/>
      <c r="F185" s="76"/>
    </row>
    <row r="186" spans="1:6">
      <c r="A186" s="76"/>
      <c r="B186" s="76"/>
      <c r="C186" s="76"/>
      <c r="D186" s="76"/>
      <c r="E186" s="76"/>
      <c r="F186" s="76"/>
    </row>
    <row r="187" spans="1:6">
      <c r="A187" s="76"/>
      <c r="B187" s="76"/>
      <c r="C187" s="76"/>
      <c r="D187" s="76"/>
      <c r="E187" s="76"/>
      <c r="F187" s="76"/>
    </row>
    <row r="188" spans="1:6">
      <c r="A188" s="76"/>
      <c r="B188" s="76"/>
      <c r="C188" s="76"/>
      <c r="D188" s="76"/>
      <c r="E188" s="76"/>
      <c r="F188" s="76"/>
    </row>
    <row r="189" spans="1:6">
      <c r="A189" s="76"/>
      <c r="B189" s="76"/>
      <c r="C189" s="76"/>
      <c r="D189" s="76"/>
      <c r="E189" s="76"/>
      <c r="F189" s="76"/>
    </row>
    <row r="190" spans="1:6">
      <c r="A190" s="76"/>
      <c r="B190" s="76"/>
      <c r="C190" s="76"/>
      <c r="D190" s="76"/>
      <c r="E190" s="76"/>
      <c r="F190" s="76"/>
    </row>
    <row r="191" spans="1:6">
      <c r="A191" s="76"/>
      <c r="B191" s="76"/>
      <c r="C191" s="76"/>
      <c r="D191" s="76"/>
      <c r="E191" s="76"/>
      <c r="F191" s="76"/>
    </row>
    <row r="192" spans="1:6">
      <c r="A192" s="76"/>
      <c r="B192" s="76"/>
      <c r="C192" s="76"/>
      <c r="D192" s="76"/>
      <c r="E192" s="76"/>
      <c r="F192" s="76"/>
    </row>
    <row r="193" spans="1:6">
      <c r="A193" s="76"/>
      <c r="B193" s="76"/>
      <c r="C193" s="76"/>
      <c r="D193" s="76"/>
      <c r="E193" s="76"/>
      <c r="F193" s="76"/>
    </row>
    <row r="194" spans="1:6">
      <c r="A194" s="76"/>
      <c r="B194" s="76"/>
      <c r="C194" s="76"/>
      <c r="D194" s="76"/>
      <c r="E194" s="76"/>
      <c r="F194" s="76"/>
    </row>
    <row r="195" spans="1:6">
      <c r="A195" s="76"/>
      <c r="B195" s="76"/>
      <c r="C195" s="76"/>
      <c r="D195" s="76"/>
      <c r="E195" s="76"/>
      <c r="F195" s="76"/>
    </row>
    <row r="196" spans="1:6">
      <c r="A196" s="76"/>
      <c r="B196" s="76"/>
      <c r="C196" s="76"/>
      <c r="D196" s="76"/>
      <c r="E196" s="76"/>
      <c r="F196" s="76"/>
    </row>
    <row r="197" spans="1:6">
      <c r="A197" s="76"/>
      <c r="B197" s="76"/>
      <c r="C197" s="76"/>
      <c r="D197" s="76"/>
      <c r="E197" s="76"/>
      <c r="F197" s="76"/>
    </row>
    <row r="198" spans="1:6">
      <c r="A198" s="76"/>
      <c r="B198" s="76"/>
      <c r="C198" s="76"/>
      <c r="D198" s="76"/>
      <c r="E198" s="76"/>
      <c r="F198" s="76"/>
    </row>
    <row r="199" spans="1:6">
      <c r="A199" s="76"/>
      <c r="B199" s="76"/>
      <c r="C199" s="76"/>
      <c r="D199" s="76"/>
      <c r="E199" s="76"/>
      <c r="F199" s="76"/>
    </row>
    <row r="200" spans="1:6">
      <c r="A200" s="76"/>
      <c r="B200" s="76"/>
      <c r="C200" s="76"/>
      <c r="D200" s="76"/>
      <c r="E200" s="76"/>
      <c r="F200" s="76"/>
    </row>
    <row r="201" spans="1:6">
      <c r="A201" s="76"/>
      <c r="B201" s="76"/>
      <c r="C201" s="76"/>
      <c r="D201" s="76"/>
      <c r="E201" s="76"/>
      <c r="F201" s="76"/>
    </row>
    <row r="202" spans="1:6">
      <c r="A202" s="76"/>
      <c r="B202" s="76"/>
      <c r="C202" s="76"/>
      <c r="D202" s="76"/>
      <c r="E202" s="76"/>
      <c r="F202" s="76"/>
    </row>
    <row r="203" spans="1:6">
      <c r="A203" s="76"/>
      <c r="B203" s="76"/>
      <c r="C203" s="76"/>
      <c r="D203" s="76"/>
      <c r="E203" s="76"/>
      <c r="F203" s="76"/>
    </row>
    <row r="204" spans="1:6">
      <c r="A204" s="76"/>
      <c r="B204" s="76"/>
      <c r="C204" s="76"/>
      <c r="D204" s="76"/>
      <c r="E204" s="76"/>
      <c r="F204" s="76"/>
    </row>
    <row r="205" spans="1:6">
      <c r="A205" s="76"/>
      <c r="B205" s="76"/>
      <c r="C205" s="76"/>
      <c r="D205" s="76"/>
      <c r="E205" s="76"/>
      <c r="F205" s="76"/>
    </row>
    <row r="206" spans="1:6">
      <c r="A206" s="76"/>
      <c r="B206" s="76"/>
      <c r="C206" s="76"/>
      <c r="D206" s="76"/>
      <c r="E206" s="76"/>
      <c r="F206" s="76"/>
    </row>
    <row r="207" spans="1:6">
      <c r="A207" s="76"/>
      <c r="B207" s="76"/>
      <c r="C207" s="76"/>
      <c r="D207" s="76"/>
      <c r="E207" s="76"/>
      <c r="F207" s="76"/>
    </row>
    <row r="208" spans="1:6">
      <c r="A208" s="76"/>
      <c r="B208" s="76"/>
      <c r="C208" s="76"/>
      <c r="D208" s="76"/>
      <c r="E208" s="76"/>
      <c r="F208" s="76"/>
    </row>
    <row r="209" spans="1:6">
      <c r="A209" s="76"/>
      <c r="B209" s="76"/>
      <c r="C209" s="76"/>
      <c r="D209" s="76"/>
      <c r="E209" s="76"/>
      <c r="F209" s="76"/>
    </row>
    <row r="210" spans="1:6">
      <c r="A210" s="76"/>
      <c r="B210" s="76"/>
      <c r="C210" s="76"/>
      <c r="D210" s="76"/>
      <c r="E210" s="76"/>
      <c r="F210" s="76"/>
    </row>
    <row r="211" spans="1:6">
      <c r="A211" s="76"/>
      <c r="B211" s="76"/>
      <c r="C211" s="76"/>
      <c r="D211" s="76"/>
      <c r="E211" s="76"/>
      <c r="F211" s="76"/>
    </row>
    <row r="212" spans="1:6">
      <c r="A212" s="76"/>
      <c r="B212" s="76"/>
      <c r="C212" s="76"/>
      <c r="D212" s="76"/>
      <c r="E212" s="76"/>
      <c r="F212" s="76"/>
    </row>
    <row r="213" spans="1:6">
      <c r="A213" s="76"/>
      <c r="B213" s="76"/>
      <c r="C213" s="76"/>
      <c r="D213" s="76"/>
      <c r="E213" s="76"/>
      <c r="F213" s="76"/>
    </row>
    <row r="214" spans="1:6">
      <c r="A214" s="76"/>
      <c r="B214" s="76"/>
      <c r="C214" s="76"/>
      <c r="D214" s="76"/>
      <c r="E214" s="76"/>
      <c r="F214" s="76"/>
    </row>
    <row r="215" spans="1:6">
      <c r="A215" s="76"/>
      <c r="B215" s="76"/>
      <c r="C215" s="76"/>
      <c r="D215" s="76"/>
      <c r="E215" s="76"/>
      <c r="F215" s="76"/>
    </row>
    <row r="216" spans="1:6">
      <c r="A216" s="76"/>
      <c r="B216" s="76"/>
      <c r="C216" s="76"/>
      <c r="D216" s="76"/>
      <c r="E216" s="76"/>
      <c r="F216" s="76"/>
    </row>
    <row r="217" spans="1:6">
      <c r="A217" s="76"/>
      <c r="B217" s="76"/>
      <c r="C217" s="76"/>
      <c r="D217" s="76"/>
      <c r="E217" s="76"/>
      <c r="F217" s="76"/>
    </row>
    <row r="218" spans="1:6">
      <c r="A218" s="76"/>
      <c r="B218" s="76"/>
      <c r="C218" s="76"/>
      <c r="D218" s="76"/>
      <c r="E218" s="76"/>
      <c r="F218" s="76"/>
    </row>
    <row r="219" spans="1:6">
      <c r="A219" s="76"/>
      <c r="B219" s="76"/>
      <c r="C219" s="76"/>
      <c r="D219" s="76"/>
      <c r="E219" s="76"/>
      <c r="F219" s="76"/>
    </row>
    <row r="220" spans="1:6">
      <c r="A220" s="76"/>
      <c r="B220" s="76"/>
      <c r="C220" s="76"/>
      <c r="D220" s="76"/>
      <c r="E220" s="76"/>
      <c r="F220" s="76"/>
    </row>
    <row r="221" spans="1:6">
      <c r="A221" s="76"/>
      <c r="B221" s="76"/>
      <c r="C221" s="76"/>
      <c r="D221" s="76"/>
      <c r="E221" s="76"/>
      <c r="F221" s="76"/>
    </row>
    <row r="222" spans="1:6">
      <c r="A222" s="76"/>
      <c r="B222" s="76"/>
      <c r="C222" s="76"/>
      <c r="D222" s="76"/>
      <c r="E222" s="76"/>
      <c r="F222" s="76"/>
    </row>
    <row r="223" spans="1:6">
      <c r="A223" s="76"/>
      <c r="B223" s="76"/>
      <c r="C223" s="76"/>
      <c r="D223" s="76"/>
      <c r="E223" s="76"/>
      <c r="F223" s="76"/>
    </row>
    <row r="224" spans="1:6">
      <c r="A224" s="76"/>
      <c r="B224" s="76"/>
      <c r="C224" s="76"/>
      <c r="D224" s="76"/>
      <c r="E224" s="76"/>
      <c r="F224" s="76"/>
    </row>
    <row r="225" spans="1:6">
      <c r="A225" s="76"/>
      <c r="B225" s="76"/>
      <c r="C225" s="76"/>
      <c r="D225" s="76"/>
      <c r="E225" s="76"/>
      <c r="F225" s="76"/>
    </row>
    <row r="226" spans="1:6">
      <c r="A226" s="76"/>
      <c r="B226" s="76"/>
      <c r="C226" s="76"/>
      <c r="D226" s="76"/>
      <c r="E226" s="76"/>
      <c r="F226" s="76"/>
    </row>
    <row r="227" spans="1:6">
      <c r="A227" s="76"/>
      <c r="B227" s="76"/>
      <c r="C227" s="76"/>
      <c r="D227" s="76"/>
      <c r="E227" s="76"/>
      <c r="F227" s="76"/>
    </row>
    <row r="228" spans="1:6">
      <c r="A228" s="76"/>
      <c r="B228" s="76"/>
      <c r="C228" s="76"/>
      <c r="D228" s="76"/>
      <c r="E228" s="76"/>
      <c r="F228" s="76"/>
    </row>
    <row r="229" spans="1:6">
      <c r="A229" s="76"/>
      <c r="B229" s="76"/>
      <c r="C229" s="76"/>
      <c r="D229" s="76"/>
      <c r="E229" s="76"/>
      <c r="F229" s="76"/>
    </row>
    <row r="230" spans="1:6">
      <c r="A230" s="76"/>
      <c r="B230" s="76"/>
      <c r="C230" s="76"/>
      <c r="D230" s="76"/>
      <c r="E230" s="76"/>
      <c r="F230" s="76"/>
    </row>
    <row r="231" spans="1:6">
      <c r="A231" s="76"/>
      <c r="B231" s="76"/>
      <c r="C231" s="76"/>
      <c r="D231" s="76"/>
      <c r="E231" s="76"/>
      <c r="F231" s="76"/>
    </row>
    <row r="232" spans="1:6">
      <c r="A232" s="76"/>
      <c r="B232" s="76"/>
      <c r="C232" s="76"/>
      <c r="D232" s="76"/>
      <c r="E232" s="76"/>
      <c r="F232" s="76"/>
    </row>
    <row r="233" spans="1:6">
      <c r="A233" s="76"/>
      <c r="B233" s="76"/>
      <c r="C233" s="76"/>
      <c r="D233" s="76"/>
      <c r="E233" s="76"/>
      <c r="F233" s="76"/>
    </row>
    <row r="234" spans="1:6">
      <c r="A234" s="76"/>
      <c r="B234" s="76"/>
      <c r="C234" s="76"/>
      <c r="D234" s="76"/>
      <c r="E234" s="76"/>
      <c r="F234" s="76"/>
    </row>
    <row r="235" spans="1:6">
      <c r="A235" s="76"/>
      <c r="B235" s="76"/>
      <c r="C235" s="76"/>
      <c r="D235" s="76"/>
      <c r="E235" s="76"/>
      <c r="F235" s="76"/>
    </row>
    <row r="236" spans="1:6">
      <c r="A236" s="76"/>
      <c r="B236" s="76"/>
      <c r="C236" s="76"/>
      <c r="D236" s="76"/>
      <c r="E236" s="76"/>
      <c r="F236" s="76"/>
    </row>
    <row r="237" spans="1:6">
      <c r="A237" s="76"/>
      <c r="B237" s="76"/>
      <c r="C237" s="76"/>
      <c r="D237" s="76"/>
      <c r="E237" s="76"/>
      <c r="F237" s="76"/>
    </row>
    <row r="238" spans="1:6">
      <c r="A238" s="76"/>
      <c r="B238" s="76"/>
      <c r="C238" s="76"/>
      <c r="D238" s="76"/>
      <c r="E238" s="76"/>
      <c r="F238" s="76"/>
    </row>
    <row r="239" spans="1:6">
      <c r="A239" s="76"/>
      <c r="B239" s="76"/>
      <c r="C239" s="76"/>
      <c r="D239" s="76"/>
      <c r="E239" s="76"/>
      <c r="F239" s="76"/>
    </row>
    <row r="240" spans="1:6">
      <c r="A240" s="76"/>
      <c r="B240" s="76"/>
      <c r="C240" s="76"/>
      <c r="D240" s="76"/>
      <c r="E240" s="76"/>
      <c r="F240" s="76"/>
    </row>
    <row r="241" spans="1:6">
      <c r="A241" s="76"/>
      <c r="B241" s="76"/>
      <c r="C241" s="76"/>
      <c r="D241" s="76"/>
      <c r="E241" s="76"/>
      <c r="F241" s="76"/>
    </row>
    <row r="242" spans="1:6">
      <c r="A242" s="76"/>
      <c r="B242" s="76"/>
      <c r="C242" s="76"/>
      <c r="D242" s="76"/>
      <c r="E242" s="76"/>
      <c r="F242" s="76"/>
    </row>
    <row r="243" spans="1:6">
      <c r="A243" s="76"/>
      <c r="B243" s="76"/>
      <c r="C243" s="76"/>
      <c r="D243" s="76"/>
      <c r="E243" s="76"/>
      <c r="F243" s="76"/>
    </row>
    <row r="244" spans="1:6">
      <c r="A244" s="76"/>
      <c r="B244" s="76"/>
      <c r="C244" s="76"/>
      <c r="D244" s="76"/>
      <c r="E244" s="76"/>
      <c r="F244" s="76"/>
    </row>
    <row r="245" spans="1:6">
      <c r="A245" s="76"/>
      <c r="B245" s="76"/>
      <c r="C245" s="76"/>
      <c r="D245" s="76"/>
      <c r="E245" s="76"/>
      <c r="F245" s="76"/>
    </row>
    <row r="246" spans="1:6">
      <c r="A246" s="76"/>
      <c r="B246" s="76"/>
      <c r="C246" s="76"/>
      <c r="D246" s="76"/>
      <c r="E246" s="76"/>
      <c r="F246" s="76"/>
    </row>
    <row r="247" spans="1:6">
      <c r="A247" s="76"/>
      <c r="B247" s="76"/>
      <c r="C247" s="76"/>
      <c r="D247" s="76"/>
      <c r="E247" s="76"/>
      <c r="F247" s="76"/>
    </row>
    <row r="248" spans="1:6">
      <c r="A248" s="76"/>
      <c r="B248" s="76"/>
      <c r="C248" s="76"/>
      <c r="D248" s="76"/>
      <c r="E248" s="76"/>
      <c r="F248" s="76"/>
    </row>
    <row r="249" spans="1:6">
      <c r="A249" s="76"/>
      <c r="B249" s="76"/>
      <c r="C249" s="76"/>
      <c r="D249" s="76"/>
      <c r="E249" s="76"/>
      <c r="F249" s="76"/>
    </row>
    <row r="250" spans="1:6">
      <c r="A250" s="76"/>
      <c r="B250" s="76"/>
      <c r="C250" s="76"/>
      <c r="D250" s="76"/>
      <c r="E250" s="76"/>
      <c r="F250" s="76"/>
    </row>
    <row r="251" spans="1:6">
      <c r="A251" s="76"/>
      <c r="B251" s="76"/>
      <c r="C251" s="76"/>
      <c r="D251" s="76"/>
      <c r="E251" s="76"/>
      <c r="F251" s="76"/>
    </row>
    <row r="252" spans="1:6">
      <c r="A252" s="76"/>
      <c r="B252" s="76"/>
      <c r="C252" s="76"/>
      <c r="D252" s="76"/>
      <c r="E252" s="76"/>
      <c r="F252" s="76"/>
    </row>
    <row r="253" spans="1:6">
      <c r="A253" s="76"/>
      <c r="B253" s="76"/>
      <c r="C253" s="76"/>
      <c r="D253" s="76"/>
      <c r="E253" s="76"/>
      <c r="F253" s="76"/>
    </row>
    <row r="254" spans="1:6">
      <c r="A254" s="76"/>
      <c r="B254" s="76"/>
      <c r="C254" s="76"/>
      <c r="D254" s="76"/>
      <c r="E254" s="76"/>
      <c r="F254" s="76"/>
    </row>
    <row r="255" spans="1:6">
      <c r="A255" s="76"/>
      <c r="B255" s="76"/>
      <c r="C255" s="76"/>
      <c r="D255" s="76"/>
      <c r="E255" s="76"/>
      <c r="F255" s="76"/>
    </row>
    <row r="256" spans="1:6">
      <c r="A256" s="76"/>
      <c r="B256" s="76"/>
      <c r="C256" s="76"/>
      <c r="D256" s="76"/>
      <c r="E256" s="76"/>
      <c r="F256" s="76"/>
    </row>
    <row r="257" spans="1:6">
      <c r="A257" s="76"/>
      <c r="B257" s="76"/>
      <c r="C257" s="76"/>
      <c r="D257" s="76"/>
      <c r="E257" s="76"/>
      <c r="F257" s="76"/>
    </row>
    <row r="258" spans="1:6">
      <c r="A258" s="76"/>
      <c r="B258" s="76"/>
      <c r="C258" s="76"/>
      <c r="D258" s="76"/>
      <c r="E258" s="76"/>
      <c r="F258" s="76"/>
    </row>
    <row r="259" spans="1:6">
      <c r="A259" s="76"/>
      <c r="B259" s="76"/>
      <c r="C259" s="76"/>
      <c r="D259" s="76"/>
      <c r="E259" s="76"/>
      <c r="F259" s="76"/>
    </row>
    <row r="260" spans="1:6">
      <c r="A260" s="76"/>
      <c r="B260" s="76"/>
      <c r="C260" s="76"/>
      <c r="D260" s="76"/>
      <c r="E260" s="76"/>
      <c r="F260" s="76"/>
    </row>
    <row r="261" spans="1:6">
      <c r="A261" s="76"/>
      <c r="B261" s="76"/>
      <c r="C261" s="76"/>
      <c r="D261" s="76"/>
      <c r="E261" s="76"/>
      <c r="F261" s="76"/>
    </row>
    <row r="262" spans="1:6">
      <c r="A262" s="76"/>
      <c r="B262" s="76"/>
      <c r="C262" s="76"/>
      <c r="D262" s="76"/>
      <c r="E262" s="76"/>
      <c r="F262" s="76"/>
    </row>
    <row r="263" spans="1:6">
      <c r="A263" s="76"/>
      <c r="B263" s="76"/>
      <c r="C263" s="76"/>
      <c r="D263" s="76"/>
      <c r="E263" s="76"/>
      <c r="F263" s="76"/>
    </row>
    <row r="264" spans="1:6">
      <c r="A264" s="76"/>
      <c r="B264" s="76"/>
      <c r="C264" s="76"/>
      <c r="D264" s="76"/>
      <c r="E264" s="76"/>
      <c r="F264" s="76"/>
    </row>
    <row r="265" spans="1:6">
      <c r="A265" s="76"/>
      <c r="B265" s="76"/>
      <c r="C265" s="76"/>
      <c r="D265" s="76"/>
      <c r="E265" s="76"/>
      <c r="F265" s="76"/>
    </row>
    <row r="266" spans="1:6">
      <c r="A266" s="76"/>
      <c r="B266" s="76"/>
      <c r="C266" s="76"/>
      <c r="D266" s="76"/>
      <c r="E266" s="76"/>
      <c r="F266" s="76"/>
    </row>
    <row r="267" spans="1:6">
      <c r="A267" s="76"/>
      <c r="B267" s="76"/>
      <c r="C267" s="76"/>
      <c r="D267" s="76"/>
      <c r="E267" s="76"/>
      <c r="F267" s="76"/>
    </row>
    <row r="268" spans="1:6">
      <c r="A268" s="76"/>
      <c r="B268" s="76"/>
      <c r="C268" s="76"/>
      <c r="D268" s="76"/>
      <c r="E268" s="76"/>
      <c r="F268" s="76"/>
    </row>
    <row r="269" spans="1:6">
      <c r="A269" s="76"/>
      <c r="B269" s="76"/>
      <c r="C269" s="76"/>
      <c r="D269" s="76"/>
      <c r="E269" s="76"/>
      <c r="F269" s="76"/>
    </row>
    <row r="270" spans="1:6">
      <c r="A270" s="76"/>
      <c r="B270" s="76"/>
      <c r="C270" s="76"/>
      <c r="D270" s="76"/>
      <c r="E270" s="76"/>
      <c r="F270" s="76"/>
    </row>
    <row r="271" spans="1:6">
      <c r="A271" s="76"/>
      <c r="B271" s="76"/>
      <c r="C271" s="76"/>
      <c r="D271" s="76"/>
      <c r="E271" s="76"/>
      <c r="F271" s="76"/>
    </row>
    <row r="272" spans="1:6">
      <c r="A272" s="76"/>
      <c r="B272" s="76"/>
      <c r="C272" s="76"/>
      <c r="D272" s="76"/>
      <c r="E272" s="76"/>
      <c r="F272" s="76"/>
    </row>
    <row r="273" spans="1:6">
      <c r="A273" s="76"/>
      <c r="B273" s="76"/>
      <c r="C273" s="76"/>
      <c r="D273" s="76"/>
      <c r="E273" s="76"/>
      <c r="F273" s="76"/>
    </row>
    <row r="274" spans="1:6">
      <c r="A274" s="76"/>
      <c r="B274" s="76"/>
      <c r="C274" s="76"/>
      <c r="D274" s="76"/>
      <c r="E274" s="76"/>
      <c r="F274" s="76"/>
    </row>
    <row r="275" spans="1:6">
      <c r="A275" s="76"/>
      <c r="B275" s="76"/>
      <c r="C275" s="76"/>
      <c r="D275" s="76"/>
      <c r="E275" s="76"/>
      <c r="F275" s="76"/>
    </row>
    <row r="276" spans="1:6">
      <c r="A276" s="76"/>
      <c r="B276" s="76"/>
      <c r="C276" s="76"/>
      <c r="D276" s="76"/>
      <c r="E276" s="76"/>
      <c r="F276" s="76"/>
    </row>
    <row r="277" spans="1:6">
      <c r="A277" s="76"/>
      <c r="B277" s="76"/>
      <c r="C277" s="76"/>
      <c r="D277" s="76"/>
      <c r="E277" s="76"/>
      <c r="F277" s="76"/>
    </row>
    <row r="278" spans="1:6">
      <c r="A278" s="76"/>
      <c r="B278" s="76"/>
      <c r="C278" s="76"/>
      <c r="D278" s="76"/>
      <c r="E278" s="76"/>
      <c r="F278" s="76"/>
    </row>
    <row r="279" spans="1:6">
      <c r="A279" s="76"/>
      <c r="B279" s="76"/>
      <c r="C279" s="76"/>
      <c r="D279" s="76"/>
      <c r="E279" s="76"/>
      <c r="F279" s="76"/>
    </row>
    <row r="280" spans="1:6">
      <c r="A280" s="76"/>
      <c r="B280" s="76"/>
      <c r="C280" s="76"/>
      <c r="D280" s="76"/>
      <c r="E280" s="76"/>
      <c r="F280" s="76"/>
    </row>
    <row r="281" spans="1:6">
      <c r="A281" s="76"/>
      <c r="B281" s="76"/>
      <c r="C281" s="76"/>
      <c r="D281" s="76"/>
      <c r="E281" s="76"/>
      <c r="F281" s="76"/>
    </row>
    <row r="282" spans="1:6">
      <c r="A282" s="76"/>
      <c r="B282" s="76"/>
      <c r="C282" s="76"/>
      <c r="D282" s="76"/>
      <c r="E282" s="76"/>
      <c r="F282" s="76"/>
    </row>
    <row r="283" spans="1:6">
      <c r="A283" s="76"/>
      <c r="B283" s="76"/>
      <c r="C283" s="76"/>
      <c r="D283" s="76"/>
      <c r="E283" s="76"/>
      <c r="F283" s="76"/>
    </row>
    <row r="284" spans="1:6">
      <c r="A284" s="76"/>
      <c r="B284" s="76"/>
      <c r="C284" s="76"/>
      <c r="D284" s="76"/>
      <c r="E284" s="76"/>
      <c r="F284" s="76"/>
    </row>
    <row r="285" spans="1:6">
      <c r="A285" s="76"/>
      <c r="B285" s="76"/>
      <c r="C285" s="76"/>
      <c r="D285" s="76"/>
      <c r="E285" s="76"/>
      <c r="F285" s="76"/>
    </row>
    <row r="286" spans="1:6">
      <c r="A286" s="76"/>
      <c r="B286" s="76"/>
      <c r="C286" s="76"/>
      <c r="D286" s="76"/>
      <c r="E286" s="76"/>
      <c r="F286" s="76"/>
    </row>
    <row r="287" spans="1:6">
      <c r="A287" s="76"/>
      <c r="B287" s="76"/>
      <c r="C287" s="76"/>
      <c r="D287" s="76"/>
      <c r="E287" s="76"/>
      <c r="F287" s="76"/>
    </row>
    <row r="288" spans="1:6">
      <c r="A288" s="76"/>
      <c r="B288" s="76"/>
      <c r="C288" s="76"/>
      <c r="D288" s="76"/>
      <c r="E288" s="76"/>
      <c r="F288" s="76"/>
    </row>
    <row r="289" spans="1:6">
      <c r="A289" s="76"/>
      <c r="B289" s="76"/>
      <c r="C289" s="76"/>
      <c r="D289" s="76"/>
      <c r="E289" s="76"/>
      <c r="F289" s="76"/>
    </row>
    <row r="290" spans="1:6">
      <c r="A290" s="76"/>
      <c r="B290" s="76"/>
      <c r="C290" s="76"/>
      <c r="D290" s="76"/>
      <c r="E290" s="76"/>
      <c r="F290" s="76"/>
    </row>
    <row r="291" spans="1:6">
      <c r="A291" s="76"/>
      <c r="B291" s="76"/>
      <c r="C291" s="76"/>
      <c r="D291" s="76"/>
      <c r="E291" s="76"/>
      <c r="F291" s="76"/>
    </row>
    <row r="292" spans="1:6">
      <c r="A292" s="76"/>
      <c r="B292" s="76"/>
      <c r="C292" s="76"/>
      <c r="D292" s="76"/>
      <c r="E292" s="76"/>
      <c r="F292" s="76"/>
    </row>
    <row r="293" spans="1:6">
      <c r="A293" s="76"/>
      <c r="B293" s="76"/>
      <c r="C293" s="76"/>
      <c r="D293" s="76"/>
      <c r="E293" s="76"/>
      <c r="F293" s="76"/>
    </row>
    <row r="294" spans="1:6">
      <c r="A294" s="76"/>
      <c r="B294" s="76"/>
      <c r="C294" s="76"/>
      <c r="D294" s="76"/>
      <c r="E294" s="76"/>
      <c r="F294" s="76"/>
    </row>
    <row r="295" spans="1:6">
      <c r="A295" s="76"/>
      <c r="B295" s="76"/>
      <c r="C295" s="76"/>
      <c r="D295" s="76"/>
      <c r="E295" s="76"/>
      <c r="F295" s="76"/>
    </row>
    <row r="296" spans="1:6">
      <c r="A296" s="76"/>
      <c r="B296" s="76"/>
      <c r="C296" s="76"/>
      <c r="D296" s="76"/>
      <c r="E296" s="76"/>
      <c r="F296" s="76"/>
    </row>
    <row r="297" spans="1:6">
      <c r="A297" s="76"/>
      <c r="B297" s="76"/>
      <c r="C297" s="76"/>
      <c r="D297" s="76"/>
      <c r="E297" s="76"/>
      <c r="F297" s="76"/>
    </row>
    <row r="298" spans="1:6">
      <c r="A298" s="76"/>
      <c r="B298" s="76"/>
      <c r="C298" s="76"/>
      <c r="D298" s="76"/>
      <c r="E298" s="76"/>
      <c r="F298" s="76"/>
    </row>
    <row r="299" spans="1:6">
      <c r="A299" s="76"/>
      <c r="B299" s="76"/>
      <c r="C299" s="76"/>
      <c r="D299" s="76"/>
      <c r="E299" s="76"/>
      <c r="F299" s="76"/>
    </row>
    <row r="300" spans="1:6">
      <c r="A300" s="76"/>
      <c r="B300" s="76"/>
      <c r="C300" s="76"/>
      <c r="D300" s="76"/>
      <c r="E300" s="76"/>
      <c r="F300" s="76"/>
    </row>
    <row r="301" spans="1:6">
      <c r="A301" s="76"/>
      <c r="B301" s="76"/>
      <c r="C301" s="76"/>
      <c r="D301" s="76"/>
      <c r="E301" s="76"/>
      <c r="F301" s="76"/>
    </row>
    <row r="302" spans="1:6">
      <c r="A302" s="76"/>
      <c r="B302" s="76"/>
      <c r="C302" s="76"/>
      <c r="D302" s="76"/>
      <c r="E302" s="76"/>
      <c r="F302" s="76"/>
    </row>
    <row r="303" spans="1:6">
      <c r="A303" s="76"/>
      <c r="B303" s="76"/>
      <c r="C303" s="76"/>
      <c r="D303" s="76"/>
      <c r="E303" s="76"/>
      <c r="F303" s="76"/>
    </row>
    <row r="304" spans="1:6">
      <c r="A304" s="76"/>
      <c r="B304" s="76"/>
      <c r="C304" s="76"/>
      <c r="D304" s="76"/>
      <c r="E304" s="76"/>
      <c r="F304" s="76"/>
    </row>
    <row r="305" spans="1:6">
      <c r="A305" s="76"/>
      <c r="B305" s="76"/>
      <c r="C305" s="76"/>
      <c r="D305" s="76"/>
      <c r="E305" s="76"/>
      <c r="F305" s="76"/>
    </row>
    <row r="306" spans="1:6">
      <c r="A306" s="76"/>
      <c r="B306" s="76"/>
      <c r="C306" s="76"/>
      <c r="D306" s="76"/>
      <c r="E306" s="76"/>
      <c r="F306" s="76"/>
    </row>
    <row r="307" spans="1:6">
      <c r="A307" s="76"/>
      <c r="B307" s="76"/>
      <c r="C307" s="76"/>
      <c r="D307" s="76"/>
      <c r="E307" s="76"/>
      <c r="F307" s="76"/>
    </row>
    <row r="308" spans="1:6">
      <c r="A308" s="76"/>
      <c r="B308" s="76"/>
      <c r="C308" s="76"/>
      <c r="D308" s="76"/>
      <c r="E308" s="76"/>
      <c r="F308" s="76"/>
    </row>
    <row r="309" spans="1:6">
      <c r="A309" s="76"/>
      <c r="B309" s="76"/>
      <c r="C309" s="76"/>
      <c r="D309" s="76"/>
      <c r="E309" s="76"/>
      <c r="F309" s="76"/>
    </row>
    <row r="310" spans="1:6">
      <c r="A310" s="76"/>
      <c r="B310" s="76"/>
      <c r="C310" s="76"/>
      <c r="D310" s="76"/>
      <c r="E310" s="76"/>
      <c r="F310" s="76"/>
    </row>
    <row r="311" spans="1:6">
      <c r="A311" s="76"/>
      <c r="B311" s="76"/>
      <c r="C311" s="76"/>
      <c r="D311" s="76"/>
      <c r="E311" s="76"/>
      <c r="F311" s="76"/>
    </row>
    <row r="312" spans="1:6">
      <c r="A312" s="76"/>
      <c r="B312" s="76"/>
      <c r="C312" s="76"/>
      <c r="D312" s="76"/>
      <c r="E312" s="76"/>
      <c r="F312" s="76"/>
    </row>
    <row r="313" spans="1:6">
      <c r="A313" s="76"/>
      <c r="B313" s="76"/>
      <c r="C313" s="76"/>
      <c r="D313" s="76"/>
      <c r="E313" s="76"/>
      <c r="F313" s="76"/>
    </row>
    <row r="314" spans="1:6">
      <c r="A314" s="76"/>
      <c r="B314" s="76"/>
      <c r="C314" s="76"/>
      <c r="D314" s="76"/>
      <c r="E314" s="76"/>
      <c r="F314" s="76"/>
    </row>
    <row r="315" spans="1:6">
      <c r="A315" s="76"/>
      <c r="B315" s="76"/>
      <c r="C315" s="76"/>
      <c r="D315" s="76"/>
      <c r="E315" s="76"/>
      <c r="F315" s="76"/>
    </row>
    <row r="316" spans="1:6">
      <c r="A316" s="76"/>
      <c r="B316" s="76"/>
      <c r="C316" s="76"/>
      <c r="D316" s="76"/>
      <c r="E316" s="76"/>
      <c r="F316" s="76"/>
    </row>
    <row r="317" spans="1:6">
      <c r="A317" s="76"/>
      <c r="B317" s="76"/>
      <c r="C317" s="76"/>
      <c r="D317" s="76"/>
      <c r="E317" s="76"/>
      <c r="F317" s="76"/>
    </row>
    <row r="318" spans="1:6">
      <c r="A318" s="76"/>
      <c r="B318" s="76"/>
      <c r="C318" s="76"/>
      <c r="D318" s="76"/>
      <c r="E318" s="76"/>
      <c r="F318" s="76"/>
    </row>
    <row r="319" spans="1:6">
      <c r="A319" s="76"/>
      <c r="B319" s="76"/>
      <c r="C319" s="76"/>
      <c r="D319" s="76"/>
      <c r="E319" s="76"/>
      <c r="F319" s="76"/>
    </row>
    <row r="320" spans="1:6">
      <c r="A320" s="76"/>
      <c r="B320" s="76"/>
      <c r="C320" s="76"/>
      <c r="D320" s="76"/>
      <c r="E320" s="76"/>
      <c r="F320" s="76"/>
    </row>
    <row r="321" spans="1:6">
      <c r="A321" s="76"/>
      <c r="B321" s="76"/>
      <c r="C321" s="76"/>
      <c r="D321" s="76"/>
      <c r="E321" s="76"/>
      <c r="F321" s="76"/>
    </row>
    <row r="322" spans="1:6">
      <c r="A322" s="76"/>
      <c r="B322" s="76"/>
      <c r="C322" s="76"/>
      <c r="D322" s="76"/>
      <c r="E322" s="76"/>
      <c r="F322" s="76"/>
    </row>
    <row r="323" spans="1:6">
      <c r="A323" s="76"/>
      <c r="B323" s="76"/>
      <c r="C323" s="76"/>
      <c r="D323" s="76"/>
      <c r="E323" s="76"/>
      <c r="F323" s="76"/>
    </row>
    <row r="324" spans="1:6">
      <c r="A324" s="76"/>
      <c r="B324" s="76"/>
      <c r="C324" s="76"/>
      <c r="D324" s="76"/>
      <c r="E324" s="76"/>
      <c r="F324" s="76"/>
    </row>
    <row r="325" spans="1:6">
      <c r="A325" s="76"/>
      <c r="B325" s="76"/>
      <c r="C325" s="76"/>
      <c r="D325" s="76"/>
      <c r="E325" s="76"/>
      <c r="F325" s="76"/>
    </row>
    <row r="326" spans="1:6">
      <c r="A326" s="76"/>
      <c r="B326" s="76"/>
      <c r="C326" s="76"/>
      <c r="D326" s="76"/>
      <c r="E326" s="76"/>
      <c r="F326" s="76"/>
    </row>
    <row r="327" spans="1:6">
      <c r="A327" s="76"/>
      <c r="B327" s="76"/>
      <c r="C327" s="76"/>
      <c r="D327" s="76"/>
      <c r="E327" s="76"/>
      <c r="F327" s="76"/>
    </row>
    <row r="328" spans="1:6">
      <c r="A328" s="76"/>
      <c r="B328" s="76"/>
      <c r="C328" s="76"/>
      <c r="D328" s="76"/>
      <c r="E328" s="76"/>
      <c r="F328" s="76"/>
    </row>
    <row r="329" spans="1:6">
      <c r="A329" s="76"/>
      <c r="B329" s="76"/>
      <c r="C329" s="76"/>
      <c r="D329" s="76"/>
      <c r="E329" s="76"/>
      <c r="F329" s="76"/>
    </row>
    <row r="330" spans="1:6">
      <c r="A330" s="76"/>
      <c r="B330" s="76"/>
      <c r="C330" s="76"/>
      <c r="D330" s="76"/>
      <c r="E330" s="76"/>
      <c r="F330" s="76"/>
    </row>
    <row r="331" spans="1:6">
      <c r="A331" s="76"/>
      <c r="B331" s="76"/>
      <c r="C331" s="76"/>
      <c r="D331" s="76"/>
      <c r="E331" s="76"/>
      <c r="F331" s="76"/>
    </row>
    <row r="332" spans="1:6">
      <c r="A332" s="76"/>
      <c r="B332" s="76"/>
      <c r="C332" s="76"/>
      <c r="D332" s="76"/>
      <c r="E332" s="76"/>
      <c r="F332" s="76"/>
    </row>
    <row r="333" spans="1:6">
      <c r="A333" s="76"/>
      <c r="B333" s="76"/>
      <c r="C333" s="76"/>
      <c r="D333" s="76"/>
      <c r="E333" s="76"/>
      <c r="F333" s="76"/>
    </row>
    <row r="334" spans="1:6">
      <c r="A334" s="76"/>
      <c r="B334" s="76"/>
      <c r="C334" s="76"/>
      <c r="D334" s="76"/>
      <c r="E334" s="76"/>
      <c r="F334" s="76"/>
    </row>
    <row r="335" spans="1:6">
      <c r="A335" s="76"/>
      <c r="B335" s="76"/>
      <c r="C335" s="76"/>
      <c r="D335" s="76"/>
      <c r="E335" s="76"/>
      <c r="F335" s="76"/>
    </row>
    <row r="336" spans="1:6">
      <c r="A336" s="76"/>
      <c r="B336" s="76"/>
      <c r="C336" s="76"/>
      <c r="D336" s="76"/>
      <c r="E336" s="76"/>
      <c r="F336" s="76"/>
    </row>
    <row r="337" spans="1:6">
      <c r="A337" s="76"/>
      <c r="B337" s="76"/>
      <c r="C337" s="76"/>
      <c r="D337" s="76"/>
      <c r="E337" s="76"/>
      <c r="F337" s="76"/>
    </row>
    <row r="338" spans="1:6">
      <c r="A338" s="76"/>
      <c r="B338" s="76"/>
      <c r="C338" s="76"/>
      <c r="D338" s="76"/>
      <c r="E338" s="76"/>
      <c r="F338" s="76"/>
    </row>
    <row r="339" spans="1:6">
      <c r="A339" s="76"/>
      <c r="B339" s="76"/>
      <c r="C339" s="76"/>
      <c r="D339" s="76"/>
      <c r="E339" s="76"/>
      <c r="F339" s="76"/>
    </row>
    <row r="340" spans="1:6">
      <c r="A340" s="76"/>
      <c r="B340" s="76"/>
      <c r="C340" s="76"/>
      <c r="D340" s="76"/>
      <c r="E340" s="76"/>
      <c r="F340" s="76"/>
    </row>
    <row r="341" spans="1:6">
      <c r="A341" s="76"/>
      <c r="B341" s="76"/>
      <c r="C341" s="76"/>
      <c r="D341" s="76"/>
      <c r="E341" s="76"/>
      <c r="F341" s="76"/>
    </row>
    <row r="342" spans="1:6">
      <c r="A342" s="76"/>
      <c r="B342" s="76"/>
      <c r="C342" s="76"/>
      <c r="D342" s="76"/>
      <c r="E342" s="76"/>
      <c r="F342" s="76"/>
    </row>
    <row r="343" spans="1:6">
      <c r="A343" s="76"/>
      <c r="B343" s="76"/>
      <c r="C343" s="76"/>
      <c r="D343" s="76"/>
      <c r="E343" s="76"/>
      <c r="F343" s="76"/>
    </row>
    <row r="344" spans="1:6">
      <c r="A344" s="76"/>
      <c r="B344" s="76"/>
      <c r="C344" s="76"/>
      <c r="D344" s="76"/>
      <c r="E344" s="76"/>
      <c r="F344" s="76"/>
    </row>
    <row r="345" spans="1:6">
      <c r="A345" s="76"/>
      <c r="B345" s="76"/>
      <c r="C345" s="76"/>
      <c r="D345" s="76"/>
      <c r="E345" s="76"/>
      <c r="F345" s="76"/>
    </row>
    <row r="346" spans="1:6">
      <c r="A346" s="76"/>
      <c r="B346" s="76"/>
      <c r="C346" s="76"/>
      <c r="D346" s="76"/>
      <c r="E346" s="76"/>
      <c r="F346" s="76"/>
    </row>
    <row r="347" spans="1:6">
      <c r="A347" s="76"/>
      <c r="B347" s="76"/>
      <c r="C347" s="76"/>
      <c r="D347" s="76"/>
      <c r="E347" s="76"/>
      <c r="F347" s="76"/>
    </row>
    <row r="348" spans="1:6">
      <c r="A348" s="76"/>
      <c r="B348" s="76"/>
      <c r="C348" s="76"/>
      <c r="D348" s="76"/>
      <c r="E348" s="76"/>
      <c r="F348" s="76"/>
    </row>
    <row r="349" spans="1:6">
      <c r="A349" s="76"/>
      <c r="B349" s="76"/>
      <c r="C349" s="76"/>
      <c r="D349" s="76"/>
      <c r="E349" s="76"/>
      <c r="F349" s="76"/>
    </row>
    <row r="350" spans="1:6">
      <c r="A350" s="76"/>
      <c r="B350" s="76"/>
      <c r="C350" s="76"/>
      <c r="D350" s="76"/>
      <c r="E350" s="76"/>
      <c r="F350" s="76"/>
    </row>
    <row r="351" spans="1:6">
      <c r="A351" s="76"/>
      <c r="B351" s="76"/>
      <c r="C351" s="76"/>
      <c r="D351" s="76"/>
      <c r="E351" s="76"/>
      <c r="F351" s="76"/>
    </row>
    <row r="352" spans="1:6">
      <c r="A352" s="76"/>
      <c r="B352" s="76"/>
      <c r="C352" s="76"/>
      <c r="D352" s="76"/>
      <c r="E352" s="76"/>
      <c r="F352" s="76"/>
    </row>
    <row r="353" spans="1:6">
      <c r="A353" s="76"/>
      <c r="B353" s="76"/>
      <c r="C353" s="76"/>
      <c r="D353" s="76"/>
      <c r="E353" s="76"/>
      <c r="F353" s="76"/>
    </row>
    <row r="354" spans="1:6">
      <c r="A354" s="76"/>
      <c r="B354" s="76"/>
      <c r="C354" s="76"/>
      <c r="D354" s="76"/>
      <c r="E354" s="76"/>
      <c r="F354" s="76"/>
    </row>
    <row r="355" spans="1:6">
      <c r="A355" s="76"/>
      <c r="B355" s="76"/>
      <c r="C355" s="76"/>
      <c r="D355" s="76"/>
      <c r="E355" s="76"/>
      <c r="F355" s="76"/>
    </row>
    <row r="356" spans="1:6">
      <c r="A356" s="76"/>
      <c r="B356" s="76"/>
      <c r="C356" s="76"/>
      <c r="D356" s="76"/>
      <c r="E356" s="76"/>
      <c r="F356" s="76"/>
    </row>
    <row r="357" spans="1:6">
      <c r="A357" s="76"/>
      <c r="B357" s="76"/>
      <c r="C357" s="76"/>
      <c r="D357" s="76"/>
      <c r="E357" s="76"/>
      <c r="F357" s="76"/>
    </row>
    <row r="358" spans="1:6">
      <c r="A358" s="76"/>
      <c r="B358" s="76"/>
      <c r="C358" s="76"/>
      <c r="D358" s="76"/>
      <c r="E358" s="76"/>
      <c r="F358" s="76"/>
    </row>
    <row r="359" spans="1:6">
      <c r="A359" s="76"/>
      <c r="B359" s="76"/>
      <c r="C359" s="76"/>
      <c r="D359" s="76"/>
      <c r="E359" s="76"/>
      <c r="F359" s="76"/>
    </row>
    <row r="360" spans="1:6">
      <c r="A360" s="76"/>
      <c r="B360" s="76"/>
      <c r="C360" s="76"/>
      <c r="D360" s="76"/>
      <c r="E360" s="76"/>
      <c r="F360" s="76"/>
    </row>
    <row r="361" spans="1:6">
      <c r="A361" s="76"/>
      <c r="B361" s="76"/>
      <c r="C361" s="76"/>
      <c r="D361" s="76"/>
      <c r="E361" s="76"/>
      <c r="F361" s="76"/>
    </row>
    <row r="362" spans="1:6">
      <c r="A362" s="76"/>
      <c r="B362" s="76"/>
      <c r="C362" s="76"/>
      <c r="D362" s="76"/>
      <c r="E362" s="76"/>
      <c r="F362" s="76"/>
    </row>
    <row r="363" spans="1:6">
      <c r="A363" s="76"/>
      <c r="B363" s="76"/>
      <c r="C363" s="76"/>
      <c r="D363" s="76"/>
      <c r="E363" s="76"/>
      <c r="F363" s="76"/>
    </row>
    <row r="364" spans="1:6">
      <c r="A364" s="76"/>
      <c r="B364" s="76"/>
      <c r="C364" s="76"/>
      <c r="D364" s="76"/>
      <c r="E364" s="76"/>
      <c r="F364" s="76"/>
    </row>
    <row r="365" spans="1:6">
      <c r="A365" s="76"/>
      <c r="B365" s="76"/>
      <c r="C365" s="76"/>
      <c r="D365" s="76"/>
      <c r="E365" s="76"/>
      <c r="F365" s="76"/>
    </row>
    <row r="366" spans="1:6">
      <c r="A366" s="76"/>
      <c r="B366" s="76"/>
      <c r="C366" s="76"/>
      <c r="D366" s="76"/>
      <c r="E366" s="76"/>
      <c r="F366" s="76"/>
    </row>
    <row r="367" spans="1:6">
      <c r="A367" s="76"/>
      <c r="B367" s="76"/>
      <c r="C367" s="76"/>
      <c r="D367" s="76"/>
      <c r="E367" s="76"/>
      <c r="F367" s="76"/>
    </row>
    <row r="368" spans="1:6">
      <c r="A368" s="76"/>
      <c r="B368" s="76"/>
      <c r="C368" s="76"/>
      <c r="D368" s="76"/>
      <c r="E368" s="76"/>
      <c r="F368" s="76"/>
    </row>
    <row r="369" spans="1:6">
      <c r="A369" s="76"/>
      <c r="B369" s="76"/>
      <c r="C369" s="76"/>
      <c r="D369" s="76"/>
      <c r="E369" s="76"/>
      <c r="F369" s="76"/>
    </row>
    <row r="370" spans="1:6">
      <c r="A370" s="76"/>
      <c r="B370" s="76"/>
      <c r="C370" s="76"/>
      <c r="D370" s="76"/>
      <c r="E370" s="76"/>
      <c r="F370" s="76"/>
    </row>
    <row r="371" spans="1:6">
      <c r="A371" s="76"/>
      <c r="B371" s="76"/>
      <c r="C371" s="76"/>
      <c r="D371" s="76"/>
      <c r="E371" s="76"/>
      <c r="F371" s="76"/>
    </row>
    <row r="372" spans="1:6">
      <c r="A372" s="76"/>
      <c r="B372" s="76"/>
      <c r="C372" s="76"/>
      <c r="D372" s="76"/>
      <c r="E372" s="76"/>
      <c r="F372" s="76"/>
    </row>
    <row r="373" spans="1:6">
      <c r="A373" s="76"/>
      <c r="B373" s="76"/>
      <c r="C373" s="76"/>
      <c r="D373" s="76"/>
      <c r="E373" s="76"/>
      <c r="F373" s="76"/>
    </row>
    <row r="374" spans="1:6">
      <c r="A374" s="76"/>
      <c r="B374" s="76"/>
      <c r="C374" s="76"/>
      <c r="D374" s="76"/>
      <c r="E374" s="76"/>
      <c r="F374" s="76"/>
    </row>
    <row r="375" spans="1:6">
      <c r="A375" s="76"/>
      <c r="B375" s="76"/>
      <c r="C375" s="76"/>
      <c r="D375" s="76"/>
      <c r="E375" s="76"/>
      <c r="F375" s="76"/>
    </row>
    <row r="376" spans="1:6">
      <c r="A376" s="76"/>
      <c r="B376" s="76"/>
      <c r="C376" s="76"/>
      <c r="D376" s="76"/>
      <c r="E376" s="76"/>
      <c r="F376" s="76"/>
    </row>
    <row r="377" spans="1:6">
      <c r="A377" s="76"/>
      <c r="B377" s="76"/>
      <c r="C377" s="76"/>
      <c r="D377" s="76"/>
      <c r="E377" s="76"/>
      <c r="F377" s="76"/>
    </row>
    <row r="378" spans="1:6">
      <c r="A378" s="76"/>
      <c r="B378" s="76"/>
      <c r="C378" s="76"/>
      <c r="D378" s="76"/>
      <c r="E378" s="76"/>
      <c r="F378" s="76"/>
    </row>
    <row r="379" spans="1:6">
      <c r="A379" s="76"/>
      <c r="B379" s="76"/>
      <c r="C379" s="76"/>
      <c r="D379" s="76"/>
      <c r="E379" s="76"/>
      <c r="F379" s="76"/>
    </row>
    <row r="380" spans="1:6">
      <c r="A380" s="76"/>
      <c r="B380" s="76"/>
      <c r="C380" s="76"/>
      <c r="D380" s="76"/>
      <c r="E380" s="76"/>
      <c r="F380" s="76"/>
    </row>
    <row r="381" spans="1:6">
      <c r="A381" s="76"/>
      <c r="B381" s="76"/>
      <c r="C381" s="76"/>
      <c r="D381" s="76"/>
      <c r="E381" s="76"/>
      <c r="F381" s="76"/>
    </row>
    <row r="382" spans="1:6">
      <c r="A382" s="76"/>
      <c r="B382" s="76"/>
      <c r="C382" s="76"/>
      <c r="D382" s="76"/>
      <c r="E382" s="76"/>
      <c r="F382" s="76"/>
    </row>
    <row r="383" spans="1:6">
      <c r="A383" s="76"/>
      <c r="B383" s="76"/>
      <c r="C383" s="76"/>
      <c r="D383" s="76"/>
      <c r="E383" s="76"/>
      <c r="F383" s="76"/>
    </row>
    <row r="384" spans="1:6">
      <c r="A384" s="76"/>
      <c r="B384" s="76"/>
      <c r="C384" s="76"/>
      <c r="D384" s="76"/>
      <c r="E384" s="76"/>
      <c r="F384" s="76"/>
    </row>
    <row r="385" spans="1:6">
      <c r="A385" s="76"/>
      <c r="B385" s="76"/>
      <c r="C385" s="76"/>
      <c r="D385" s="76"/>
      <c r="E385" s="76"/>
      <c r="F385" s="76"/>
    </row>
    <row r="386" spans="1:6">
      <c r="A386" s="76"/>
      <c r="B386" s="76"/>
      <c r="C386" s="76"/>
      <c r="D386" s="76"/>
      <c r="E386" s="76"/>
      <c r="F386" s="76"/>
    </row>
    <row r="387" spans="1:6">
      <c r="A387" s="76"/>
      <c r="B387" s="76"/>
      <c r="C387" s="76"/>
      <c r="D387" s="76"/>
      <c r="E387" s="76"/>
      <c r="F387" s="76"/>
    </row>
    <row r="388" spans="1:6">
      <c r="A388" s="76"/>
      <c r="B388" s="76"/>
      <c r="C388" s="76"/>
      <c r="D388" s="76"/>
      <c r="E388" s="76"/>
      <c r="F388" s="76"/>
    </row>
    <row r="389" spans="1:6">
      <c r="A389" s="76"/>
      <c r="B389" s="76"/>
      <c r="C389" s="76"/>
      <c r="D389" s="76"/>
      <c r="E389" s="76"/>
      <c r="F389" s="76"/>
    </row>
    <row r="390" spans="1:6">
      <c r="A390" s="76"/>
      <c r="B390" s="76"/>
      <c r="C390" s="76"/>
      <c r="D390" s="76"/>
      <c r="E390" s="76"/>
      <c r="F390" s="76"/>
    </row>
    <row r="391" spans="1:6">
      <c r="A391" s="76"/>
      <c r="B391" s="76"/>
      <c r="C391" s="76"/>
      <c r="D391" s="76"/>
      <c r="E391" s="76"/>
      <c r="F391" s="76"/>
    </row>
    <row r="392" spans="1:6">
      <c r="A392" s="76"/>
      <c r="B392" s="76"/>
      <c r="C392" s="76"/>
      <c r="D392" s="76"/>
      <c r="E392" s="76"/>
      <c r="F392" s="76"/>
    </row>
    <row r="393" spans="1:6">
      <c r="A393" s="76"/>
      <c r="B393" s="76"/>
      <c r="C393" s="76"/>
      <c r="D393" s="76"/>
      <c r="E393" s="76"/>
      <c r="F393" s="76"/>
    </row>
    <row r="394" spans="1:6">
      <c r="A394" s="76"/>
      <c r="B394" s="76"/>
      <c r="C394" s="76"/>
      <c r="D394" s="76"/>
      <c r="E394" s="76"/>
      <c r="F394" s="76"/>
    </row>
    <row r="395" spans="1:6">
      <c r="A395" s="76"/>
      <c r="B395" s="76"/>
      <c r="C395" s="76"/>
      <c r="D395" s="76"/>
      <c r="E395" s="76"/>
      <c r="F395" s="76"/>
    </row>
    <row r="396" spans="1:6">
      <c r="A396" s="76"/>
      <c r="B396" s="76"/>
      <c r="C396" s="76"/>
      <c r="D396" s="76"/>
      <c r="E396" s="76"/>
      <c r="F396" s="76"/>
    </row>
    <row r="397" spans="1:6">
      <c r="A397" s="76"/>
      <c r="B397" s="76"/>
      <c r="C397" s="76"/>
      <c r="D397" s="76"/>
      <c r="E397" s="76"/>
      <c r="F397" s="76"/>
    </row>
    <row r="398" spans="1:6">
      <c r="A398" s="76"/>
      <c r="B398" s="76"/>
      <c r="C398" s="76"/>
      <c r="D398" s="76"/>
      <c r="E398" s="76"/>
      <c r="F398" s="76"/>
    </row>
    <row r="399" spans="1:6">
      <c r="A399" s="76"/>
      <c r="B399" s="76"/>
      <c r="C399" s="76"/>
      <c r="D399" s="76"/>
      <c r="E399" s="76"/>
      <c r="F399" s="76"/>
    </row>
    <row r="400" spans="1:6">
      <c r="A400" s="76"/>
      <c r="B400" s="76"/>
      <c r="C400" s="76"/>
      <c r="D400" s="76"/>
      <c r="E400" s="76"/>
      <c r="F400" s="76"/>
    </row>
    <row r="401" spans="1:6">
      <c r="A401" s="76"/>
      <c r="B401" s="76"/>
      <c r="C401" s="76"/>
      <c r="D401" s="76"/>
      <c r="E401" s="76"/>
      <c r="F401" s="76"/>
    </row>
    <row r="402" spans="1:6">
      <c r="A402" s="76"/>
      <c r="B402" s="76"/>
      <c r="C402" s="76"/>
      <c r="D402" s="76"/>
      <c r="E402" s="76"/>
      <c r="F402" s="76"/>
    </row>
    <row r="403" spans="1:6">
      <c r="A403" s="76"/>
      <c r="B403" s="76"/>
      <c r="C403" s="76"/>
      <c r="D403" s="76"/>
      <c r="E403" s="76"/>
      <c r="F403" s="76"/>
    </row>
    <row r="404" spans="1:6">
      <c r="A404" s="76"/>
      <c r="B404" s="76"/>
      <c r="C404" s="76"/>
      <c r="D404" s="76"/>
      <c r="E404" s="76"/>
      <c r="F404" s="76"/>
    </row>
    <row r="405" spans="1:6">
      <c r="A405" s="76"/>
      <c r="B405" s="76"/>
      <c r="C405" s="76"/>
      <c r="D405" s="76"/>
      <c r="E405" s="76"/>
      <c r="F405" s="76"/>
    </row>
    <row r="406" spans="1:6">
      <c r="A406" s="76"/>
      <c r="B406" s="76"/>
      <c r="C406" s="76"/>
      <c r="D406" s="76"/>
      <c r="E406" s="76"/>
      <c r="F406" s="76"/>
    </row>
    <row r="407" spans="1:6">
      <c r="A407" s="76"/>
      <c r="B407" s="76"/>
      <c r="C407" s="76"/>
      <c r="D407" s="76"/>
      <c r="E407" s="76"/>
      <c r="F407" s="76"/>
    </row>
    <row r="408" spans="1:6">
      <c r="A408" s="76"/>
      <c r="B408" s="76"/>
      <c r="C408" s="76"/>
      <c r="D408" s="76"/>
      <c r="E408" s="76"/>
      <c r="F408" s="76"/>
    </row>
    <row r="409" spans="1:6">
      <c r="A409" s="76"/>
      <c r="B409" s="76"/>
      <c r="C409" s="76"/>
      <c r="D409" s="76"/>
      <c r="E409" s="76"/>
      <c r="F409" s="76"/>
    </row>
    <row r="410" spans="1:6">
      <c r="A410" s="76"/>
      <c r="B410" s="76"/>
      <c r="C410" s="76"/>
      <c r="D410" s="76"/>
      <c r="E410" s="76"/>
      <c r="F410" s="76"/>
    </row>
    <row r="411" spans="1:6">
      <c r="A411" s="76"/>
      <c r="B411" s="76"/>
      <c r="C411" s="76"/>
      <c r="D411" s="76"/>
      <c r="E411" s="76"/>
      <c r="F411" s="76"/>
    </row>
    <row r="412" spans="1:6">
      <c r="A412" s="76"/>
      <c r="B412" s="76"/>
      <c r="C412" s="76"/>
      <c r="D412" s="76"/>
      <c r="E412" s="76"/>
      <c r="F412" s="76"/>
    </row>
    <row r="413" spans="1:6">
      <c r="A413" s="76"/>
      <c r="B413" s="76"/>
      <c r="C413" s="76"/>
      <c r="D413" s="76"/>
      <c r="E413" s="76"/>
      <c r="F413" s="76"/>
    </row>
    <row r="414" spans="1:6">
      <c r="A414" s="76"/>
      <c r="B414" s="76"/>
      <c r="C414" s="76"/>
      <c r="D414" s="76"/>
      <c r="E414" s="76"/>
      <c r="F414" s="76"/>
    </row>
    <row r="415" spans="1:6">
      <c r="A415" s="76"/>
      <c r="B415" s="76"/>
      <c r="C415" s="76"/>
      <c r="D415" s="76"/>
      <c r="E415" s="76"/>
      <c r="F415" s="76"/>
    </row>
    <row r="416" spans="1:6">
      <c r="A416" s="76"/>
      <c r="B416" s="76"/>
      <c r="C416" s="76"/>
      <c r="D416" s="76"/>
      <c r="E416" s="76"/>
      <c r="F416" s="76"/>
    </row>
    <row r="417" spans="1:6">
      <c r="A417" s="76"/>
      <c r="B417" s="76"/>
      <c r="C417" s="76"/>
      <c r="D417" s="76"/>
      <c r="E417" s="76"/>
      <c r="F417" s="76"/>
    </row>
    <row r="418" spans="1:6">
      <c r="A418" s="76"/>
      <c r="B418" s="76"/>
      <c r="C418" s="76"/>
      <c r="D418" s="76"/>
      <c r="E418" s="76"/>
      <c r="F418" s="76"/>
    </row>
    <row r="419" spans="1:6">
      <c r="A419" s="76"/>
      <c r="B419" s="76"/>
      <c r="C419" s="76"/>
      <c r="D419" s="76"/>
      <c r="E419" s="76"/>
      <c r="F419" s="76"/>
    </row>
    <row r="420" spans="1:6">
      <c r="A420" s="76"/>
      <c r="B420" s="76"/>
      <c r="C420" s="76"/>
      <c r="D420" s="76"/>
      <c r="E420" s="76"/>
      <c r="F420" s="76"/>
    </row>
    <row r="421" spans="1:6">
      <c r="A421" s="76"/>
      <c r="B421" s="76"/>
      <c r="C421" s="76"/>
      <c r="D421" s="76"/>
      <c r="E421" s="76"/>
      <c r="F421" s="76"/>
    </row>
    <row r="422" spans="1:6">
      <c r="A422" s="76"/>
      <c r="B422" s="76"/>
      <c r="C422" s="76"/>
      <c r="D422" s="76"/>
      <c r="E422" s="76"/>
      <c r="F422" s="76"/>
    </row>
    <row r="423" spans="1:6">
      <c r="A423" s="76"/>
      <c r="B423" s="76"/>
      <c r="C423" s="76"/>
      <c r="D423" s="76"/>
      <c r="E423" s="76"/>
      <c r="F423" s="76"/>
    </row>
    <row r="424" spans="1:6">
      <c r="A424" s="76"/>
      <c r="B424" s="76"/>
      <c r="C424" s="76"/>
      <c r="D424" s="76"/>
      <c r="E424" s="76"/>
      <c r="F424" s="76"/>
    </row>
    <row r="425" spans="1:6">
      <c r="A425" s="76"/>
      <c r="B425" s="76"/>
      <c r="C425" s="76"/>
      <c r="D425" s="76"/>
      <c r="E425" s="76"/>
      <c r="F425" s="76"/>
    </row>
    <row r="426" spans="1:6">
      <c r="A426" s="76"/>
      <c r="B426" s="76"/>
      <c r="C426" s="76"/>
      <c r="D426" s="76"/>
      <c r="E426" s="76"/>
      <c r="F426" s="76"/>
    </row>
    <row r="427" spans="1:6">
      <c r="A427" s="76"/>
      <c r="B427" s="76"/>
      <c r="C427" s="76"/>
      <c r="D427" s="76"/>
      <c r="E427" s="76"/>
      <c r="F427" s="76"/>
    </row>
    <row r="428" spans="1:6">
      <c r="A428" s="76"/>
      <c r="B428" s="76"/>
      <c r="C428" s="76"/>
      <c r="D428" s="76"/>
      <c r="E428" s="76"/>
      <c r="F428" s="76"/>
    </row>
    <row r="429" spans="1:6">
      <c r="A429" s="76"/>
      <c r="B429" s="76"/>
      <c r="C429" s="76"/>
      <c r="D429" s="76"/>
      <c r="E429" s="76"/>
      <c r="F429" s="76"/>
    </row>
    <row r="430" spans="1:6">
      <c r="A430" s="76"/>
      <c r="B430" s="76"/>
      <c r="C430" s="76"/>
      <c r="D430" s="76"/>
      <c r="E430" s="76"/>
      <c r="F430" s="76"/>
    </row>
    <row r="431" spans="1:6">
      <c r="A431" s="76"/>
      <c r="B431" s="76"/>
      <c r="C431" s="76"/>
      <c r="D431" s="76"/>
      <c r="E431" s="76"/>
      <c r="F431" s="76"/>
    </row>
    <row r="432" spans="1:6">
      <c r="A432" s="76"/>
      <c r="B432" s="76"/>
      <c r="C432" s="76"/>
      <c r="D432" s="76"/>
      <c r="E432" s="76"/>
      <c r="F432" s="76"/>
    </row>
    <row r="433" spans="1:6">
      <c r="A433" s="76"/>
      <c r="B433" s="76"/>
      <c r="C433" s="76"/>
      <c r="D433" s="76"/>
      <c r="E433" s="76"/>
      <c r="F433" s="76"/>
    </row>
    <row r="434" spans="1:6">
      <c r="A434" s="76"/>
      <c r="B434" s="76"/>
      <c r="C434" s="76"/>
      <c r="D434" s="76"/>
      <c r="E434" s="76"/>
      <c r="F434" s="76"/>
    </row>
    <row r="435" spans="1:6">
      <c r="A435" s="76"/>
      <c r="B435" s="76"/>
      <c r="C435" s="76"/>
      <c r="D435" s="76"/>
      <c r="E435" s="76"/>
      <c r="F435" s="76"/>
    </row>
    <row r="436" spans="1:6">
      <c r="A436" s="76"/>
      <c r="B436" s="76"/>
      <c r="C436" s="76"/>
      <c r="D436" s="76"/>
      <c r="E436" s="76"/>
      <c r="F436" s="76"/>
    </row>
    <row r="437" spans="1:6">
      <c r="A437" s="76"/>
      <c r="B437" s="76"/>
      <c r="C437" s="76"/>
      <c r="D437" s="76"/>
      <c r="E437" s="76"/>
      <c r="F437" s="76"/>
    </row>
    <row r="438" spans="1:6">
      <c r="A438" s="76"/>
      <c r="B438" s="76"/>
      <c r="C438" s="76"/>
      <c r="D438" s="76"/>
      <c r="E438" s="76"/>
      <c r="F438" s="76"/>
    </row>
    <row r="439" spans="1:6">
      <c r="A439" s="76"/>
      <c r="B439" s="76"/>
      <c r="C439" s="76"/>
      <c r="D439" s="76"/>
      <c r="E439" s="76"/>
      <c r="F439" s="76"/>
    </row>
    <row r="440" spans="1:6">
      <c r="A440" s="76"/>
      <c r="B440" s="76"/>
      <c r="C440" s="76"/>
      <c r="D440" s="76"/>
      <c r="E440" s="76"/>
      <c r="F440" s="76"/>
    </row>
    <row r="441" spans="1:6">
      <c r="A441" s="76"/>
      <c r="B441" s="76"/>
      <c r="C441" s="76"/>
      <c r="D441" s="76"/>
      <c r="E441" s="76"/>
      <c r="F441" s="76"/>
    </row>
    <row r="442" spans="1:6">
      <c r="A442" s="76"/>
      <c r="B442" s="76"/>
      <c r="C442" s="76"/>
      <c r="D442" s="76"/>
      <c r="E442" s="76"/>
      <c r="F442" s="76"/>
    </row>
    <row r="443" spans="1:6">
      <c r="A443" s="76"/>
      <c r="B443" s="76"/>
      <c r="C443" s="76"/>
      <c r="D443" s="76"/>
      <c r="E443" s="76"/>
      <c r="F443" s="76"/>
    </row>
    <row r="444" spans="1:6">
      <c r="A444" s="76"/>
      <c r="B444" s="76"/>
      <c r="C444" s="76"/>
      <c r="D444" s="76"/>
      <c r="E444" s="76"/>
      <c r="F444" s="76"/>
    </row>
    <row r="445" spans="1:6">
      <c r="A445" s="76"/>
      <c r="B445" s="76"/>
      <c r="C445" s="76"/>
      <c r="D445" s="76"/>
      <c r="E445" s="76"/>
      <c r="F445" s="76"/>
    </row>
    <row r="446" spans="1:6">
      <c r="A446" s="76"/>
      <c r="B446" s="76"/>
      <c r="C446" s="76"/>
      <c r="D446" s="76"/>
      <c r="E446" s="76"/>
      <c r="F446" s="76"/>
    </row>
    <row r="447" spans="1:6">
      <c r="A447" s="76"/>
      <c r="B447" s="76"/>
      <c r="C447" s="76"/>
      <c r="D447" s="76"/>
      <c r="E447" s="76"/>
      <c r="F447" s="76"/>
    </row>
    <row r="448" spans="1:6">
      <c r="A448" s="76"/>
      <c r="B448" s="76"/>
      <c r="C448" s="76"/>
      <c r="D448" s="76"/>
      <c r="E448" s="76"/>
      <c r="F448" s="76"/>
    </row>
    <row r="449" spans="1:7">
      <c r="A449" s="76"/>
      <c r="B449" s="76"/>
      <c r="C449" s="76"/>
      <c r="D449" s="76"/>
      <c r="E449" s="76"/>
      <c r="F449" s="76"/>
    </row>
    <row r="450" spans="1:7">
      <c r="A450" s="76"/>
      <c r="B450" s="76"/>
      <c r="C450" s="76"/>
      <c r="D450" s="76"/>
      <c r="E450" s="76"/>
      <c r="F450" s="76"/>
    </row>
    <row r="451" spans="1:7">
      <c r="A451" s="76"/>
      <c r="B451" s="76"/>
      <c r="C451" s="76"/>
      <c r="D451" s="76"/>
      <c r="E451" s="76"/>
      <c r="F451" s="76"/>
    </row>
    <row r="452" spans="1:7">
      <c r="A452" s="76"/>
      <c r="B452" s="76"/>
      <c r="C452" s="76"/>
      <c r="D452" s="76"/>
      <c r="E452" s="76"/>
      <c r="F452" s="76"/>
    </row>
    <row r="453" spans="1:7">
      <c r="A453" s="76"/>
      <c r="B453" s="76"/>
      <c r="C453" s="76"/>
      <c r="D453" s="76"/>
      <c r="E453" s="76"/>
      <c r="F453" s="76"/>
    </row>
    <row r="454" spans="1:7">
      <c r="A454" s="76"/>
      <c r="B454" s="76"/>
      <c r="C454" s="76"/>
      <c r="D454" s="76"/>
      <c r="E454" s="76"/>
      <c r="F454" s="76"/>
    </row>
    <row r="455" spans="1:7">
      <c r="A455" s="76"/>
      <c r="B455" s="76"/>
      <c r="C455" s="76"/>
      <c r="D455" s="76"/>
      <c r="E455" s="76"/>
      <c r="F455" s="76"/>
    </row>
    <row r="456" spans="1:7">
      <c r="A456" s="76"/>
      <c r="B456" s="76"/>
      <c r="C456" s="76"/>
      <c r="D456" s="76"/>
      <c r="E456" s="76"/>
      <c r="F456" s="76"/>
    </row>
    <row r="457" spans="1:7">
      <c r="A457" s="76"/>
      <c r="B457" s="76"/>
      <c r="C457" s="76"/>
      <c r="D457" s="76"/>
      <c r="E457" s="76"/>
      <c r="F457" s="76"/>
    </row>
    <row r="458" spans="1:7">
      <c r="A458" s="76"/>
      <c r="B458" s="76"/>
      <c r="C458" s="76"/>
      <c r="D458" s="76"/>
      <c r="E458" s="76"/>
      <c r="F458" s="76"/>
    </row>
    <row r="459" spans="1:7">
      <c r="A459" s="76"/>
      <c r="B459" s="76"/>
      <c r="C459" s="76"/>
      <c r="D459" s="76"/>
      <c r="E459" s="76"/>
      <c r="F459" s="76"/>
    </row>
    <row r="460" spans="1:7">
      <c r="A460" s="76"/>
      <c r="B460" s="76"/>
      <c r="C460" s="76"/>
      <c r="D460" s="76"/>
      <c r="E460" s="76"/>
      <c r="F460" s="76"/>
    </row>
    <row r="461" spans="1:7">
      <c r="A461" s="250" t="s">
        <v>153</v>
      </c>
      <c r="B461" s="250"/>
      <c r="C461" s="250"/>
      <c r="D461" s="250"/>
      <c r="E461" s="250"/>
      <c r="F461" s="250"/>
      <c r="G461" s="250"/>
    </row>
    <row r="1048500" spans="11:11">
      <c r="K1048500" s="81" t="e">
        <f>+L1048500+P1048500+#REF!+AD1048500+AF1048500</f>
        <v>#REF!</v>
      </c>
    </row>
    <row r="1048575" spans="40:40">
      <c r="AN1048575" s="84" t="e">
        <f>+#REF!</f>
        <v>#REF!</v>
      </c>
    </row>
  </sheetData>
  <autoFilter ref="A5:JJ87" xr:uid="{8047F7C7-5C7F-4B88-A0EC-AB017BE400E4}">
    <filterColumn colId="13" showButton="0"/>
  </autoFilter>
  <mergeCells count="70">
    <mergeCell ref="F28:F31"/>
    <mergeCell ref="AK47:AK49"/>
    <mergeCell ref="AK43:AK44"/>
    <mergeCell ref="AK38:AK41"/>
    <mergeCell ref="AK33:AK35"/>
    <mergeCell ref="AK28:AK31"/>
    <mergeCell ref="F43:F44"/>
    <mergeCell ref="G43:G44"/>
    <mergeCell ref="F33:F35"/>
    <mergeCell ref="G33:G35"/>
    <mergeCell ref="A1:B3"/>
    <mergeCell ref="C1:AG3"/>
    <mergeCell ref="A4:AL4"/>
    <mergeCell ref="N5:O5"/>
    <mergeCell ref="F6:F7"/>
    <mergeCell ref="G6:G7"/>
    <mergeCell ref="F15:F19"/>
    <mergeCell ref="AK20:AK23"/>
    <mergeCell ref="AK15:AK19"/>
    <mergeCell ref="AK6:AK7"/>
    <mergeCell ref="G15:G19"/>
    <mergeCell ref="F20:F23"/>
    <mergeCell ref="G20:G23"/>
    <mergeCell ref="F73:F79"/>
    <mergeCell ref="G73:G79"/>
    <mergeCell ref="AI6:AI7"/>
    <mergeCell ref="AI15:AI19"/>
    <mergeCell ref="AI20:AI23"/>
    <mergeCell ref="AI28:AI31"/>
    <mergeCell ref="AI33:AI35"/>
    <mergeCell ref="F47:F49"/>
    <mergeCell ref="G47:G49"/>
    <mergeCell ref="F50:F54"/>
    <mergeCell ref="G50:G54"/>
    <mergeCell ref="F67:F71"/>
    <mergeCell ref="G67:G71"/>
    <mergeCell ref="G28:G31"/>
    <mergeCell ref="F38:F41"/>
    <mergeCell ref="G38:G41"/>
    <mergeCell ref="F80:F83"/>
    <mergeCell ref="G80:G83"/>
    <mergeCell ref="F84:F86"/>
    <mergeCell ref="G84:G86"/>
    <mergeCell ref="A461:G461"/>
    <mergeCell ref="AI80:AI83"/>
    <mergeCell ref="AI84:AI86"/>
    <mergeCell ref="AI38:AI41"/>
    <mergeCell ref="AI43:AI44"/>
    <mergeCell ref="AI47:AI49"/>
    <mergeCell ref="AI50:AI54"/>
    <mergeCell ref="AI67:AI71"/>
    <mergeCell ref="AI73:AI79"/>
    <mergeCell ref="AM6:AM7"/>
    <mergeCell ref="AM15:AM19"/>
    <mergeCell ref="AM20:AM23"/>
    <mergeCell ref="AM28:AM31"/>
    <mergeCell ref="AM33:AM35"/>
    <mergeCell ref="AK50:AK54"/>
    <mergeCell ref="AK67:AK71"/>
    <mergeCell ref="AK73:AK79"/>
    <mergeCell ref="AK80:AK83"/>
    <mergeCell ref="AK84:AK86"/>
    <mergeCell ref="AM80:AM83"/>
    <mergeCell ref="AM84:AM86"/>
    <mergeCell ref="AM38:AM41"/>
    <mergeCell ref="AM43:AM44"/>
    <mergeCell ref="AM47:AM49"/>
    <mergeCell ref="AM50:AM54"/>
    <mergeCell ref="AM67:AM71"/>
    <mergeCell ref="AM73:AM79"/>
  </mergeCells>
  <conditionalFormatting sqref="D9">
    <cfRule type="iconSet" priority="8">
      <iconSet iconSet="3Arrows">
        <cfvo type="percent" val="0"/>
        <cfvo type="percent" val="80"/>
        <cfvo type="percent" val="95"/>
      </iconSet>
    </cfRule>
  </conditionalFormatting>
  <conditionalFormatting sqref="AN1048575:AN1048576">
    <cfRule type="iconSet" priority="7">
      <iconSet iconSet="3Arrows" showValue="0">
        <cfvo type="percent" val="0"/>
        <cfvo type="percent" val="80"/>
        <cfvo type="percent" val="95"/>
      </iconSet>
    </cfRule>
  </conditionalFormatting>
  <conditionalFormatting sqref="AN6">
    <cfRule type="iconSet" priority="6">
      <iconSet iconSet="3Arrows" showValue="0">
        <cfvo type="percent" val="0"/>
        <cfvo type="percent" val="80"/>
        <cfvo type="percent" val="95"/>
      </iconSet>
    </cfRule>
  </conditionalFormatting>
  <conditionalFormatting sqref="AN7">
    <cfRule type="iconSet" priority="5">
      <iconSet iconSet="3Arrows" showValue="0">
        <cfvo type="percent" val="0"/>
        <cfvo type="percent" val="80"/>
        <cfvo type="percent" val="95"/>
      </iconSet>
    </cfRule>
  </conditionalFormatting>
  <conditionalFormatting sqref="AN8">
    <cfRule type="iconSet" priority="3">
      <iconSet iconSet="3Arrows" showValue="0">
        <cfvo type="percent" val="0"/>
        <cfvo type="percent" val="80"/>
        <cfvo type="percent" val="95"/>
      </iconSet>
    </cfRule>
    <cfRule type="iconSet" priority="4">
      <iconSet iconSet="3Arrows" showValue="0">
        <cfvo type="percent" val="0"/>
        <cfvo type="percent" val="80"/>
        <cfvo type="percent" val="95"/>
      </iconSet>
    </cfRule>
  </conditionalFormatting>
  <conditionalFormatting sqref="AN88">
    <cfRule type="iconSet" priority="2">
      <iconSet iconSet="3Arrows" showValue="0">
        <cfvo type="percent" val="0"/>
        <cfvo type="percent" val="80"/>
        <cfvo type="percent" val="95"/>
      </iconSet>
    </cfRule>
  </conditionalFormatting>
  <conditionalFormatting sqref="AN89">
    <cfRule type="iconSet" priority="1">
      <iconSet iconSet="3Arrows" showValue="0">
        <cfvo type="percent" val="0"/>
        <cfvo type="percent" val="80"/>
        <cfvo type="percent" val="95"/>
      </iconSet>
    </cfRule>
  </conditionalFormatting>
  <conditionalFormatting sqref="AN9:AN83">
    <cfRule type="iconSet" priority="11">
      <iconSet iconSet="3Arrows" showValue="0">
        <cfvo type="percent" val="0"/>
        <cfvo type="percent" val="80"/>
        <cfvo type="percent" val="95"/>
      </iconSet>
    </cfRule>
  </conditionalFormatting>
  <conditionalFormatting sqref="O17">
    <cfRule type="iconSet" priority="156">
      <iconSet iconSet="3Symbols" showValue="0">
        <cfvo type="percent" val="0"/>
        <cfvo type="num" val="$AO$7"/>
        <cfvo type="num" val="$AO$6"/>
      </iconSet>
    </cfRule>
  </conditionalFormatting>
  <conditionalFormatting sqref="O21">
    <cfRule type="iconSet" priority="157">
      <iconSet iconSet="3Symbols" showValue="0">
        <cfvo type="percent" val="0"/>
        <cfvo type="num" val="$AO$7"/>
        <cfvo type="num" val="$AO$6"/>
      </iconSet>
    </cfRule>
  </conditionalFormatting>
  <conditionalFormatting sqref="O6:O16 O18:O20 O22:O87">
    <cfRule type="iconSet" priority="158">
      <iconSet iconSet="3Symbols" showValue="0">
        <cfvo type="percent" val="0"/>
        <cfvo type="num" val="$AO$7"/>
        <cfvo type="num" val="$AO$6"/>
      </iconSet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9D17F-D8E6-4BB8-87DC-E493730F84B4}">
  <sheetPr filterMode="1">
    <pageSetUpPr fitToPage="1"/>
  </sheetPr>
  <dimension ref="A1:JD1048576"/>
  <sheetViews>
    <sheetView zoomScale="90" zoomScaleNormal="90" workbookViewId="0">
      <pane ySplit="5" topLeftCell="A6" activePane="bottomLeft" state="frozen"/>
      <selection activeCell="D1" sqref="D1"/>
      <selection pane="bottomLeft" activeCell="B6" sqref="B6"/>
    </sheetView>
  </sheetViews>
  <sheetFormatPr baseColWidth="10" defaultColWidth="12.140625" defaultRowHeight="15"/>
  <cols>
    <col min="1" max="1" width="23.42578125" style="77" customWidth="1"/>
    <col min="2" max="2" width="31.140625" style="77" customWidth="1"/>
    <col min="3" max="3" width="26" style="77" customWidth="1"/>
    <col min="4" max="4" width="39.42578125" style="77" customWidth="1"/>
    <col min="5" max="5" width="34" style="77" customWidth="1"/>
    <col min="6" max="7" width="10.140625" style="78" customWidth="1"/>
    <col min="8" max="8" width="11.7109375" style="79" customWidth="1"/>
    <col min="9" max="9" width="15.28515625" style="84" hidden="1" customWidth="1"/>
    <col min="10" max="10" width="11.42578125" style="66" hidden="1" customWidth="1"/>
    <col min="11" max="11" width="12.42578125" style="80" customWidth="1"/>
    <col min="12" max="12" width="14" style="82" hidden="1" customWidth="1"/>
    <col min="13" max="13" width="10.7109375" style="82" customWidth="1"/>
    <col min="14" max="14" width="10" style="66" hidden="1" customWidth="1"/>
    <col min="15" max="15" width="5.140625" style="66" hidden="1" customWidth="1"/>
    <col min="16" max="16" width="13.85546875" style="82" hidden="1" customWidth="1"/>
    <col min="17" max="17" width="14.28515625" style="82" hidden="1" customWidth="1"/>
    <col min="18" max="18" width="11" style="104" hidden="1" customWidth="1"/>
    <col min="19" max="19" width="15.42578125" style="104" hidden="1" customWidth="1"/>
    <col min="20" max="20" width="11" style="104" hidden="1" customWidth="1"/>
    <col min="21" max="22" width="15.42578125" style="82" hidden="1" customWidth="1"/>
    <col min="23" max="23" width="10.85546875" style="82" customWidth="1"/>
    <col min="24" max="24" width="10.42578125" style="82" hidden="1" customWidth="1"/>
    <col min="25" max="25" width="13.42578125" style="82" customWidth="1"/>
    <col min="26" max="26" width="14.42578125" style="82" customWidth="1"/>
    <col min="27" max="27" width="14.42578125" style="183" customWidth="1"/>
    <col min="28" max="28" width="13.42578125" style="82" customWidth="1"/>
    <col min="29" max="29" width="14.28515625" style="82" hidden="1" customWidth="1"/>
    <col min="30" max="30" width="13.42578125" style="82" customWidth="1"/>
    <col min="31" max="31" width="17.28515625" style="82" hidden="1" customWidth="1"/>
    <col min="32" max="32" width="17.42578125" style="83" customWidth="1"/>
    <col min="33" max="33" width="14.42578125" style="83" customWidth="1"/>
    <col min="34" max="36" width="12.140625" style="65" hidden="1" customWidth="1"/>
    <col min="37" max="37" width="12.140625" style="66" hidden="1" customWidth="1"/>
    <col min="38" max="38" width="8.85546875" style="65" customWidth="1"/>
    <col min="39" max="39" width="12.140625" style="65" customWidth="1"/>
    <col min="40" max="233" width="12.140625" style="65"/>
    <col min="234" max="16384" width="12.140625" style="4"/>
  </cols>
  <sheetData>
    <row r="1" spans="1:264" s="65" customFormat="1">
      <c r="A1" s="272"/>
      <c r="B1" s="272"/>
      <c r="C1" s="273" t="s">
        <v>0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8"/>
      <c r="AB1" s="273"/>
      <c r="AC1" s="273"/>
      <c r="AD1" s="273"/>
      <c r="AE1" s="273"/>
      <c r="AF1" s="63" t="s">
        <v>1</v>
      </c>
      <c r="AG1" s="64" t="s">
        <v>2</v>
      </c>
      <c r="AK1" s="66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</row>
    <row r="2" spans="1:264" s="65" customFormat="1">
      <c r="A2" s="272"/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8"/>
      <c r="AB2" s="273"/>
      <c r="AC2" s="273"/>
      <c r="AD2" s="273"/>
      <c r="AE2" s="273"/>
      <c r="AF2" s="63" t="s">
        <v>3</v>
      </c>
      <c r="AG2" s="64" t="s">
        <v>4</v>
      </c>
      <c r="AK2" s="66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</row>
    <row r="3" spans="1:264" s="65" customFormat="1">
      <c r="A3" s="272"/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8"/>
      <c r="AB3" s="273"/>
      <c r="AC3" s="273"/>
      <c r="AD3" s="273"/>
      <c r="AE3" s="273"/>
      <c r="AF3" s="63" t="s">
        <v>5</v>
      </c>
      <c r="AG3" s="64">
        <v>42320</v>
      </c>
      <c r="AK3" s="66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</row>
    <row r="4" spans="1:264" s="65" customForma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2"/>
      <c r="AB4" s="261"/>
      <c r="AC4" s="261"/>
      <c r="AD4" s="261"/>
      <c r="AE4" s="261"/>
      <c r="AF4" s="263"/>
      <c r="AG4" s="263"/>
      <c r="AH4" s="67">
        <v>1</v>
      </c>
      <c r="AI4" s="67">
        <v>2</v>
      </c>
      <c r="AK4" s="66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</row>
    <row r="5" spans="1:264" s="70" customFormat="1" ht="63.75">
      <c r="A5" s="60" t="s">
        <v>6</v>
      </c>
      <c r="B5" s="60" t="s">
        <v>7</v>
      </c>
      <c r="C5" s="60" t="s">
        <v>8</v>
      </c>
      <c r="D5" s="60" t="s">
        <v>192</v>
      </c>
      <c r="E5" s="60" t="s">
        <v>10</v>
      </c>
      <c r="F5" s="60" t="s">
        <v>11</v>
      </c>
      <c r="G5" s="60" t="s">
        <v>12</v>
      </c>
      <c r="H5" s="61" t="s">
        <v>13</v>
      </c>
      <c r="I5" s="85" t="s">
        <v>14</v>
      </c>
      <c r="J5" s="60" t="s">
        <v>15</v>
      </c>
      <c r="K5" s="61" t="s">
        <v>16</v>
      </c>
      <c r="L5" s="60" t="s">
        <v>17</v>
      </c>
      <c r="M5" s="60" t="s">
        <v>161</v>
      </c>
      <c r="N5" s="295" t="s">
        <v>19</v>
      </c>
      <c r="O5" s="295"/>
      <c r="P5" s="60" t="s">
        <v>20</v>
      </c>
      <c r="Q5" s="60" t="s">
        <v>173</v>
      </c>
      <c r="R5" s="62" t="s">
        <v>21</v>
      </c>
      <c r="S5" s="60" t="s">
        <v>174</v>
      </c>
      <c r="T5" s="62" t="s">
        <v>21</v>
      </c>
      <c r="U5" s="60" t="s">
        <v>164</v>
      </c>
      <c r="V5" s="62" t="s">
        <v>21</v>
      </c>
      <c r="W5" s="60" t="s">
        <v>167</v>
      </c>
      <c r="X5" s="62" t="s">
        <v>21</v>
      </c>
      <c r="Y5" s="60" t="s">
        <v>22</v>
      </c>
      <c r="Z5" s="60" t="s">
        <v>191</v>
      </c>
      <c r="AA5" s="62" t="s">
        <v>23</v>
      </c>
      <c r="AB5" s="60" t="s">
        <v>24</v>
      </c>
      <c r="AC5" s="60" t="s">
        <v>188</v>
      </c>
      <c r="AD5" s="60" t="s">
        <v>27</v>
      </c>
      <c r="AE5" s="60" t="s">
        <v>189</v>
      </c>
      <c r="AF5" s="68" t="s">
        <v>190</v>
      </c>
      <c r="AG5" s="69" t="s">
        <v>155</v>
      </c>
      <c r="AH5" s="67" t="s">
        <v>170</v>
      </c>
      <c r="AI5" s="67" t="s">
        <v>169</v>
      </c>
      <c r="AJ5" s="67" t="s">
        <v>171</v>
      </c>
      <c r="AK5" s="67" t="s">
        <v>168</v>
      </c>
    </row>
    <row r="6" spans="1:264" s="107" customFormat="1" ht="51" hidden="1">
      <c r="A6" s="87" t="s">
        <v>30</v>
      </c>
      <c r="B6" s="93" t="s">
        <v>31</v>
      </c>
      <c r="C6" s="93" t="s">
        <v>32</v>
      </c>
      <c r="D6" s="93" t="s">
        <v>33</v>
      </c>
      <c r="E6" s="93" t="s">
        <v>34</v>
      </c>
      <c r="F6" s="256">
        <f>+K6+K7</f>
        <v>155561</v>
      </c>
      <c r="G6" s="122" t="s">
        <v>35</v>
      </c>
      <c r="H6" s="123" t="s">
        <v>36</v>
      </c>
      <c r="I6" s="154"/>
      <c r="J6" s="124" t="s">
        <v>37</v>
      </c>
      <c r="K6" s="75">
        <f>+M6+W6+Y6+AB6+AD6</f>
        <v>93301</v>
      </c>
      <c r="L6" s="155">
        <v>19000</v>
      </c>
      <c r="M6" s="95">
        <v>20778</v>
      </c>
      <c r="N6" s="156">
        <f t="shared" ref="N6:N86" si="0">+M6/L6</f>
        <v>1.093578947368421</v>
      </c>
      <c r="O6" s="154">
        <v>1.093578947368421</v>
      </c>
      <c r="P6" s="155">
        <v>23000</v>
      </c>
      <c r="Q6" s="157">
        <v>1792</v>
      </c>
      <c r="R6" s="158">
        <f>+Q6/P6</f>
        <v>7.7913043478260863E-2</v>
      </c>
      <c r="S6" s="157">
        <v>3117</v>
      </c>
      <c r="T6" s="158">
        <f t="shared" ref="T6:T31" si="1">+S6/P6</f>
        <v>0.13552173913043478</v>
      </c>
      <c r="U6" s="157">
        <v>15495</v>
      </c>
      <c r="V6" s="158">
        <f>+U6/P6</f>
        <v>0.67369565217391303</v>
      </c>
      <c r="W6" s="95">
        <v>24001</v>
      </c>
      <c r="X6" s="158">
        <f>+W6/P6</f>
        <v>1.0435217391304348</v>
      </c>
      <c r="Y6" s="155">
        <v>23000</v>
      </c>
      <c r="Z6" s="190">
        <v>8317</v>
      </c>
      <c r="AA6" s="158">
        <f>+Z6/Y6</f>
        <v>0.36160869565217391</v>
      </c>
      <c r="AB6" s="155">
        <v>23000</v>
      </c>
      <c r="AC6" s="125"/>
      <c r="AD6" s="155">
        <v>2522</v>
      </c>
      <c r="AE6" s="125"/>
      <c r="AF6" s="158">
        <v>0.78339999999999999</v>
      </c>
      <c r="AG6" s="159">
        <v>0.57530000000000003</v>
      </c>
      <c r="AH6" s="160">
        <f>+M6+W6</f>
        <v>44779</v>
      </c>
      <c r="AI6" s="160">
        <f>+Y6+AB6+AD6</f>
        <v>48522</v>
      </c>
      <c r="AJ6" s="160">
        <f>+AH6+AI6</f>
        <v>93301</v>
      </c>
      <c r="AK6" s="161">
        <f>+AJ6-K6</f>
        <v>0</v>
      </c>
      <c r="AL6" s="138"/>
      <c r="AM6" s="90">
        <v>0.95</v>
      </c>
    </row>
    <row r="7" spans="1:264" s="107" customFormat="1" ht="51" hidden="1">
      <c r="A7" s="87" t="s">
        <v>30</v>
      </c>
      <c r="B7" s="93" t="s">
        <v>31</v>
      </c>
      <c r="C7" s="93" t="s">
        <v>32</v>
      </c>
      <c r="D7" s="93" t="s">
        <v>33</v>
      </c>
      <c r="E7" s="93" t="s">
        <v>34</v>
      </c>
      <c r="F7" s="264"/>
      <c r="G7" s="126" t="s">
        <v>39</v>
      </c>
      <c r="H7" s="123" t="s">
        <v>36</v>
      </c>
      <c r="I7" s="154"/>
      <c r="J7" s="124" t="s">
        <v>37</v>
      </c>
      <c r="K7" s="75">
        <f>+M7+W7+Y7+AB7+AD7</f>
        <v>62260</v>
      </c>
      <c r="L7" s="155">
        <v>12452</v>
      </c>
      <c r="M7" s="95">
        <v>13253</v>
      </c>
      <c r="N7" s="156">
        <f t="shared" si="0"/>
        <v>1.0643270157404432</v>
      </c>
      <c r="O7" s="154">
        <v>1.0643270157404432</v>
      </c>
      <c r="P7" s="155">
        <v>12452</v>
      </c>
      <c r="Q7" s="157">
        <v>1000</v>
      </c>
      <c r="R7" s="158">
        <f t="shared" ref="R7:R71" si="2">+Q7/P7</f>
        <v>8.0308384195309987E-2</v>
      </c>
      <c r="S7" s="157">
        <v>2481</v>
      </c>
      <c r="T7" s="158">
        <f t="shared" si="1"/>
        <v>0.19924510118856409</v>
      </c>
      <c r="U7" s="157">
        <v>9000</v>
      </c>
      <c r="V7" s="158">
        <f t="shared" ref="V7" si="3">+U7/P7</f>
        <v>0.72277545775778995</v>
      </c>
      <c r="W7" s="95">
        <v>14716</v>
      </c>
      <c r="X7" s="158">
        <f t="shared" ref="X7:X72" si="4">+W7/P7</f>
        <v>1.1818181818181819</v>
      </c>
      <c r="Y7" s="155">
        <v>12452</v>
      </c>
      <c r="Z7" s="190">
        <v>9900</v>
      </c>
      <c r="AA7" s="158">
        <f>+Z7/Y7</f>
        <v>0.79505300353356889</v>
      </c>
      <c r="AB7" s="155">
        <v>12452</v>
      </c>
      <c r="AC7" s="125"/>
      <c r="AD7" s="155">
        <v>9387</v>
      </c>
      <c r="AE7" s="125"/>
      <c r="AF7" s="158">
        <v>0.93689999999999996</v>
      </c>
      <c r="AG7" s="158">
        <v>0.60819999999999996</v>
      </c>
      <c r="AH7" s="160">
        <f>+M7+W7</f>
        <v>27969</v>
      </c>
      <c r="AI7" s="160">
        <f>+Y7+AB7+AD7</f>
        <v>34291</v>
      </c>
      <c r="AJ7" s="160">
        <f>+AH7+AI7</f>
        <v>62260</v>
      </c>
      <c r="AK7" s="161">
        <f>+AJ7-K7</f>
        <v>0</v>
      </c>
      <c r="AL7" s="138"/>
      <c r="AM7" s="90">
        <v>0.8</v>
      </c>
      <c r="AO7" s="186"/>
      <c r="AR7" s="187"/>
    </row>
    <row r="8" spans="1:264" s="107" customFormat="1" ht="38.25" hidden="1">
      <c r="A8" s="87" t="s">
        <v>30</v>
      </c>
      <c r="B8" s="93" t="s">
        <v>31</v>
      </c>
      <c r="C8" s="93" t="s">
        <v>32</v>
      </c>
      <c r="D8" s="93" t="s">
        <v>40</v>
      </c>
      <c r="E8" s="93" t="s">
        <v>41</v>
      </c>
      <c r="F8" s="162">
        <v>251740</v>
      </c>
      <c r="G8" s="122" t="s">
        <v>35</v>
      </c>
      <c r="H8" s="123" t="s">
        <v>42</v>
      </c>
      <c r="I8" s="154"/>
      <c r="J8" s="124" t="s">
        <v>37</v>
      </c>
      <c r="K8" s="75">
        <f>+AD8</f>
        <v>251740</v>
      </c>
      <c r="L8" s="155">
        <v>3000</v>
      </c>
      <c r="M8" s="95">
        <v>812</v>
      </c>
      <c r="N8" s="156">
        <f t="shared" si="0"/>
        <v>0.27066666666666667</v>
      </c>
      <c r="O8" s="154">
        <v>0.27066666666666667</v>
      </c>
      <c r="P8" s="155">
        <v>182668</v>
      </c>
      <c r="Q8" s="157">
        <v>10591</v>
      </c>
      <c r="R8" s="158">
        <f>+Q8/P8</f>
        <v>5.7979503799242341E-2</v>
      </c>
      <c r="S8" s="157">
        <v>43477</v>
      </c>
      <c r="T8" s="158">
        <f t="shared" si="1"/>
        <v>0.23801103641579258</v>
      </c>
      <c r="U8" s="157">
        <v>110840</v>
      </c>
      <c r="V8" s="158">
        <v>0.70220000000000005</v>
      </c>
      <c r="W8" s="95">
        <v>182668</v>
      </c>
      <c r="X8" s="158">
        <f t="shared" si="4"/>
        <v>1</v>
      </c>
      <c r="Y8" s="155">
        <v>246780</v>
      </c>
      <c r="Z8" s="190">
        <v>182668</v>
      </c>
      <c r="AA8" s="158">
        <f>(Z8-W8)/(Y8-W8)</f>
        <v>0</v>
      </c>
      <c r="AB8" s="155">
        <v>249248</v>
      </c>
      <c r="AC8" s="125"/>
      <c r="AD8" s="155">
        <v>251740</v>
      </c>
      <c r="AE8" s="125"/>
      <c r="AF8" s="158">
        <v>0.33750000000000002</v>
      </c>
      <c r="AG8" s="158">
        <v>0.3211</v>
      </c>
      <c r="AH8" s="160">
        <f>+W8</f>
        <v>182668</v>
      </c>
      <c r="AI8" s="160">
        <f>+AD8</f>
        <v>251740</v>
      </c>
      <c r="AK8" s="163">
        <f>+AI8-AH8</f>
        <v>69072</v>
      </c>
      <c r="AL8" s="138"/>
      <c r="AM8" s="92" t="s">
        <v>49</v>
      </c>
      <c r="AO8" s="83"/>
      <c r="AP8" s="83"/>
      <c r="AR8" s="187"/>
    </row>
    <row r="9" spans="1:264" s="107" customFormat="1" ht="38.25" hidden="1">
      <c r="A9" s="87" t="s">
        <v>30</v>
      </c>
      <c r="B9" s="93" t="s">
        <v>31</v>
      </c>
      <c r="C9" s="93" t="s">
        <v>32</v>
      </c>
      <c r="D9" s="93" t="s">
        <v>43</v>
      </c>
      <c r="E9" s="93" t="s">
        <v>44</v>
      </c>
      <c r="F9" s="162">
        <f t="shared" ref="F9:F14" si="5">+K9</f>
        <v>95</v>
      </c>
      <c r="G9" s="122" t="s">
        <v>35</v>
      </c>
      <c r="H9" s="123" t="s">
        <v>42</v>
      </c>
      <c r="I9" s="154"/>
      <c r="J9" s="124" t="s">
        <v>37</v>
      </c>
      <c r="K9" s="75">
        <f>+AD9</f>
        <v>95</v>
      </c>
      <c r="L9" s="155">
        <v>61</v>
      </c>
      <c r="M9" s="95">
        <v>61</v>
      </c>
      <c r="N9" s="156">
        <f t="shared" si="0"/>
        <v>1</v>
      </c>
      <c r="O9" s="154">
        <v>1</v>
      </c>
      <c r="P9" s="155">
        <v>71</v>
      </c>
      <c r="Q9" s="157">
        <v>61</v>
      </c>
      <c r="R9" s="158">
        <v>0</v>
      </c>
      <c r="S9" s="157">
        <v>61</v>
      </c>
      <c r="T9" s="158">
        <f t="shared" si="1"/>
        <v>0.85915492957746475</v>
      </c>
      <c r="U9" s="157">
        <v>71</v>
      </c>
      <c r="V9" s="158">
        <f t="shared" ref="V9:V16" si="6">+U9/P9</f>
        <v>1</v>
      </c>
      <c r="W9" s="95">
        <v>71</v>
      </c>
      <c r="X9" s="158">
        <f t="shared" si="4"/>
        <v>1</v>
      </c>
      <c r="Y9" s="155">
        <v>81</v>
      </c>
      <c r="Z9" s="125">
        <v>71</v>
      </c>
      <c r="AA9" s="158">
        <f>(Z9-W9)/(Y9-W9)</f>
        <v>0</v>
      </c>
      <c r="AB9" s="155">
        <v>91</v>
      </c>
      <c r="AC9" s="125"/>
      <c r="AD9" s="155">
        <v>95</v>
      </c>
      <c r="AE9" s="125"/>
      <c r="AF9" s="158">
        <v>0.66669999999999996</v>
      </c>
      <c r="AG9" s="158">
        <v>0.45450000000000002</v>
      </c>
      <c r="AH9" s="160">
        <f>+W9</f>
        <v>71</v>
      </c>
      <c r="AI9" s="160">
        <f>+AD9</f>
        <v>95</v>
      </c>
      <c r="AK9" s="163">
        <f>+AI9-AH9</f>
        <v>24</v>
      </c>
      <c r="AL9" s="138"/>
      <c r="AO9" s="186"/>
      <c r="AP9" s="186"/>
      <c r="AR9" s="187"/>
    </row>
    <row r="10" spans="1:264" s="107" customFormat="1" ht="38.25" hidden="1">
      <c r="A10" s="87" t="s">
        <v>30</v>
      </c>
      <c r="B10" s="93" t="s">
        <v>31</v>
      </c>
      <c r="C10" s="93" t="s">
        <v>32</v>
      </c>
      <c r="D10" s="93" t="s">
        <v>45</v>
      </c>
      <c r="E10" s="93" t="s">
        <v>46</v>
      </c>
      <c r="F10" s="162">
        <f t="shared" si="5"/>
        <v>12</v>
      </c>
      <c r="G10" s="122" t="s">
        <v>35</v>
      </c>
      <c r="H10" s="123" t="s">
        <v>42</v>
      </c>
      <c r="I10" s="154"/>
      <c r="J10" s="124" t="s">
        <v>37</v>
      </c>
      <c r="K10" s="75">
        <f>+AD10</f>
        <v>12</v>
      </c>
      <c r="L10" s="155">
        <v>6</v>
      </c>
      <c r="M10" s="95">
        <v>6</v>
      </c>
      <c r="N10" s="156">
        <f t="shared" si="0"/>
        <v>1</v>
      </c>
      <c r="O10" s="154">
        <v>1</v>
      </c>
      <c r="P10" s="155">
        <v>8</v>
      </c>
      <c r="Q10" s="157">
        <v>6</v>
      </c>
      <c r="R10" s="158">
        <v>0</v>
      </c>
      <c r="S10" s="157">
        <v>6</v>
      </c>
      <c r="T10" s="158">
        <f t="shared" si="1"/>
        <v>0.75</v>
      </c>
      <c r="U10" s="157">
        <v>8</v>
      </c>
      <c r="V10" s="158">
        <f t="shared" si="6"/>
        <v>1</v>
      </c>
      <c r="W10" s="95">
        <v>8</v>
      </c>
      <c r="X10" s="158">
        <f t="shared" si="4"/>
        <v>1</v>
      </c>
      <c r="Y10" s="155">
        <v>10</v>
      </c>
      <c r="Z10" s="125">
        <v>8</v>
      </c>
      <c r="AA10" s="158">
        <f>(Z10-W10)/(Y10-W10)</f>
        <v>0</v>
      </c>
      <c r="AB10" s="155">
        <v>12</v>
      </c>
      <c r="AC10" s="125"/>
      <c r="AD10" s="155">
        <v>12</v>
      </c>
      <c r="AE10" s="125"/>
      <c r="AF10" s="158">
        <v>0.5</v>
      </c>
      <c r="AG10" s="158">
        <v>0.33329999999999999</v>
      </c>
      <c r="AH10" s="160">
        <f>+W10</f>
        <v>8</v>
      </c>
      <c r="AI10" s="160">
        <f>+AD10</f>
        <v>12</v>
      </c>
      <c r="AK10" s="163">
        <f>+AI10-AH10</f>
        <v>4</v>
      </c>
      <c r="AL10" s="138"/>
      <c r="AO10" s="83"/>
      <c r="AR10" s="187"/>
    </row>
    <row r="11" spans="1:264" s="107" customFormat="1" ht="38.25" hidden="1">
      <c r="A11" s="87" t="s">
        <v>30</v>
      </c>
      <c r="B11" s="93" t="s">
        <v>31</v>
      </c>
      <c r="C11" s="93" t="s">
        <v>32</v>
      </c>
      <c r="D11" s="93" t="s">
        <v>47</v>
      </c>
      <c r="E11" s="93" t="s">
        <v>160</v>
      </c>
      <c r="F11" s="162">
        <f t="shared" si="5"/>
        <v>12</v>
      </c>
      <c r="G11" s="122" t="s">
        <v>35</v>
      </c>
      <c r="H11" s="123" t="s">
        <v>42</v>
      </c>
      <c r="I11" s="154"/>
      <c r="J11" s="124" t="s">
        <v>37</v>
      </c>
      <c r="K11" s="75">
        <f>+AD11</f>
        <v>12</v>
      </c>
      <c r="L11" s="155">
        <v>0</v>
      </c>
      <c r="M11" s="95">
        <v>0</v>
      </c>
      <c r="N11" s="135" t="s">
        <v>49</v>
      </c>
      <c r="O11" s="154" t="s">
        <v>49</v>
      </c>
      <c r="P11" s="155">
        <v>4</v>
      </c>
      <c r="Q11" s="157">
        <v>4</v>
      </c>
      <c r="R11" s="158">
        <f t="shared" si="2"/>
        <v>1</v>
      </c>
      <c r="S11" s="157">
        <v>4</v>
      </c>
      <c r="T11" s="158">
        <f t="shared" si="1"/>
        <v>1</v>
      </c>
      <c r="U11" s="157">
        <v>4</v>
      </c>
      <c r="V11" s="158">
        <f t="shared" si="6"/>
        <v>1</v>
      </c>
      <c r="W11" s="95">
        <v>7</v>
      </c>
      <c r="X11" s="158">
        <f t="shared" si="4"/>
        <v>1.75</v>
      </c>
      <c r="Y11" s="155">
        <v>12</v>
      </c>
      <c r="Z11" s="125">
        <v>12</v>
      </c>
      <c r="AA11" s="158">
        <f>+Z11/Y11</f>
        <v>1</v>
      </c>
      <c r="AB11" s="155">
        <v>12</v>
      </c>
      <c r="AC11" s="125"/>
      <c r="AD11" s="155">
        <v>12</v>
      </c>
      <c r="AE11" s="125"/>
      <c r="AF11" s="158">
        <v>1</v>
      </c>
      <c r="AG11" s="158">
        <v>1</v>
      </c>
      <c r="AH11" s="160">
        <f>+W11</f>
        <v>7</v>
      </c>
      <c r="AI11" s="160">
        <f>+AD11</f>
        <v>12</v>
      </c>
      <c r="AK11" s="163">
        <f>+AI11-AH11</f>
        <v>5</v>
      </c>
      <c r="AL11" s="138"/>
    </row>
    <row r="12" spans="1:264" s="107" customFormat="1" ht="51" hidden="1">
      <c r="A12" s="87" t="s">
        <v>30</v>
      </c>
      <c r="B12" s="93" t="s">
        <v>31</v>
      </c>
      <c r="C12" s="93" t="s">
        <v>32</v>
      </c>
      <c r="D12" s="93" t="s">
        <v>50</v>
      </c>
      <c r="E12" s="93" t="s">
        <v>51</v>
      </c>
      <c r="F12" s="162">
        <f t="shared" si="5"/>
        <v>50</v>
      </c>
      <c r="G12" s="122" t="s">
        <v>35</v>
      </c>
      <c r="H12" s="123" t="s">
        <v>42</v>
      </c>
      <c r="I12" s="154"/>
      <c r="J12" s="124" t="s">
        <v>37</v>
      </c>
      <c r="K12" s="75">
        <f>+AD12</f>
        <v>50</v>
      </c>
      <c r="L12" s="155">
        <v>0</v>
      </c>
      <c r="M12" s="95">
        <v>0</v>
      </c>
      <c r="N12" s="135" t="s">
        <v>49</v>
      </c>
      <c r="O12" s="154" t="s">
        <v>49</v>
      </c>
      <c r="P12" s="155">
        <v>40</v>
      </c>
      <c r="Q12" s="157">
        <v>0</v>
      </c>
      <c r="R12" s="158">
        <f t="shared" si="2"/>
        <v>0</v>
      </c>
      <c r="S12" s="157">
        <v>0</v>
      </c>
      <c r="T12" s="158">
        <f t="shared" si="1"/>
        <v>0</v>
      </c>
      <c r="U12" s="157">
        <v>40</v>
      </c>
      <c r="V12" s="158">
        <f t="shared" si="6"/>
        <v>1</v>
      </c>
      <c r="W12" s="95">
        <v>40</v>
      </c>
      <c r="X12" s="158">
        <f t="shared" si="4"/>
        <v>1</v>
      </c>
      <c r="Y12" s="155">
        <v>40</v>
      </c>
      <c r="Z12" s="125">
        <v>40</v>
      </c>
      <c r="AA12" s="158">
        <v>1</v>
      </c>
      <c r="AB12" s="155">
        <v>47</v>
      </c>
      <c r="AC12" s="125"/>
      <c r="AD12" s="155">
        <v>50</v>
      </c>
      <c r="AE12" s="125"/>
      <c r="AF12" s="158">
        <v>1</v>
      </c>
      <c r="AG12" s="158">
        <v>0.8</v>
      </c>
      <c r="AH12" s="160">
        <f>+W12</f>
        <v>40</v>
      </c>
      <c r="AI12" s="160">
        <f>+AD12</f>
        <v>50</v>
      </c>
      <c r="AK12" s="163">
        <f>+AI12-AH12</f>
        <v>10</v>
      </c>
      <c r="AL12" s="138"/>
    </row>
    <row r="13" spans="1:264" s="107" customFormat="1" ht="38.25" hidden="1">
      <c r="A13" s="87" t="s">
        <v>30</v>
      </c>
      <c r="B13" s="93" t="s">
        <v>31</v>
      </c>
      <c r="C13" s="93" t="s">
        <v>32</v>
      </c>
      <c r="D13" s="93" t="s">
        <v>52</v>
      </c>
      <c r="E13" s="93" t="s">
        <v>53</v>
      </c>
      <c r="F13" s="162">
        <f t="shared" si="5"/>
        <v>50</v>
      </c>
      <c r="G13" s="122" t="s">
        <v>35</v>
      </c>
      <c r="H13" s="123" t="s">
        <v>36</v>
      </c>
      <c r="I13" s="154"/>
      <c r="J13" s="124" t="s">
        <v>37</v>
      </c>
      <c r="K13" s="75">
        <f>+M13+W13+Y13+AB13+AD13</f>
        <v>50</v>
      </c>
      <c r="L13" s="155">
        <v>0</v>
      </c>
      <c r="M13" s="95">
        <v>0</v>
      </c>
      <c r="N13" s="135" t="s">
        <v>49</v>
      </c>
      <c r="O13" s="154" t="s">
        <v>49</v>
      </c>
      <c r="P13" s="155">
        <v>15</v>
      </c>
      <c r="Q13" s="157">
        <v>0</v>
      </c>
      <c r="R13" s="158">
        <f t="shared" si="2"/>
        <v>0</v>
      </c>
      <c r="S13" s="157">
        <v>4</v>
      </c>
      <c r="T13" s="158">
        <f t="shared" si="1"/>
        <v>0.26666666666666666</v>
      </c>
      <c r="U13" s="157">
        <v>15</v>
      </c>
      <c r="V13" s="158">
        <f t="shared" si="6"/>
        <v>1</v>
      </c>
      <c r="W13" s="95">
        <v>15</v>
      </c>
      <c r="X13" s="158">
        <f t="shared" si="4"/>
        <v>1</v>
      </c>
      <c r="Y13" s="155">
        <v>21</v>
      </c>
      <c r="Z13" s="125">
        <v>21</v>
      </c>
      <c r="AA13" s="158">
        <f t="shared" ref="AA13:AA19" si="7">+Z13/Y13</f>
        <v>1</v>
      </c>
      <c r="AB13" s="155">
        <v>12</v>
      </c>
      <c r="AC13" s="125"/>
      <c r="AD13" s="155">
        <v>2</v>
      </c>
      <c r="AE13" s="125"/>
      <c r="AF13" s="158">
        <v>1</v>
      </c>
      <c r="AG13" s="158">
        <v>0.72</v>
      </c>
      <c r="AH13" s="160">
        <f>+M13+W13</f>
        <v>15</v>
      </c>
      <c r="AI13" s="160">
        <f>+Y13+AB13+AD13</f>
        <v>35</v>
      </c>
      <c r="AJ13" s="160">
        <f>+AH13+AI13</f>
        <v>50</v>
      </c>
      <c r="AK13" s="161">
        <f>+AJ13-K13</f>
        <v>0</v>
      </c>
      <c r="AL13" s="138"/>
    </row>
    <row r="14" spans="1:264" s="107" customFormat="1" ht="38.25" hidden="1">
      <c r="A14" s="87" t="s">
        <v>30</v>
      </c>
      <c r="B14" s="93" t="s">
        <v>31</v>
      </c>
      <c r="C14" s="93" t="s">
        <v>32</v>
      </c>
      <c r="D14" s="93" t="s">
        <v>54</v>
      </c>
      <c r="E14" s="93" t="s">
        <v>55</v>
      </c>
      <c r="F14" s="162">
        <f t="shared" si="5"/>
        <v>1</v>
      </c>
      <c r="G14" s="122" t="s">
        <v>35</v>
      </c>
      <c r="H14" s="123" t="s">
        <v>42</v>
      </c>
      <c r="I14" s="154"/>
      <c r="J14" s="124" t="s">
        <v>37</v>
      </c>
      <c r="K14" s="75">
        <f>+AD14</f>
        <v>1</v>
      </c>
      <c r="L14" s="155">
        <v>0.1</v>
      </c>
      <c r="M14" s="95">
        <v>0.1</v>
      </c>
      <c r="N14" s="156">
        <f t="shared" si="0"/>
        <v>1</v>
      </c>
      <c r="O14" s="154">
        <v>1</v>
      </c>
      <c r="P14" s="155">
        <v>0.4</v>
      </c>
      <c r="Q14" s="157">
        <v>0.1</v>
      </c>
      <c r="R14" s="158">
        <f t="shared" si="2"/>
        <v>0.25</v>
      </c>
      <c r="S14" s="157">
        <v>0.1</v>
      </c>
      <c r="T14" s="158">
        <f t="shared" si="1"/>
        <v>0.25</v>
      </c>
      <c r="U14" s="157">
        <v>0.2</v>
      </c>
      <c r="V14" s="158">
        <f t="shared" si="6"/>
        <v>0.5</v>
      </c>
      <c r="W14" s="95">
        <v>0.4</v>
      </c>
      <c r="X14" s="158">
        <f t="shared" si="4"/>
        <v>1</v>
      </c>
      <c r="Y14" s="155">
        <v>0.8</v>
      </c>
      <c r="Z14" s="125">
        <v>0.6</v>
      </c>
      <c r="AA14" s="158">
        <f t="shared" si="7"/>
        <v>0.74999999999999989</v>
      </c>
      <c r="AB14" s="155">
        <v>0.9</v>
      </c>
      <c r="AC14" s="125"/>
      <c r="AD14" s="155">
        <v>1</v>
      </c>
      <c r="AE14" s="125"/>
      <c r="AF14" s="158">
        <v>0.75</v>
      </c>
      <c r="AG14" s="158">
        <v>0.6</v>
      </c>
      <c r="AH14" s="160">
        <f>+W14</f>
        <v>0.4</v>
      </c>
      <c r="AI14" s="160">
        <f>+AD14</f>
        <v>1</v>
      </c>
      <c r="AK14" s="163">
        <f>+AI14-AH14</f>
        <v>0.6</v>
      </c>
      <c r="AL14" s="138"/>
    </row>
    <row r="15" spans="1:264" s="107" customFormat="1" ht="38.25" hidden="1">
      <c r="A15" s="87" t="s">
        <v>30</v>
      </c>
      <c r="B15" s="93" t="s">
        <v>31</v>
      </c>
      <c r="C15" s="93" t="s">
        <v>56</v>
      </c>
      <c r="D15" s="93" t="s">
        <v>57</v>
      </c>
      <c r="E15" s="93" t="s">
        <v>58</v>
      </c>
      <c r="F15" s="258">
        <f>+K15+K16+K18+K19+K17</f>
        <v>3698</v>
      </c>
      <c r="G15" s="122" t="s">
        <v>35</v>
      </c>
      <c r="H15" s="123" t="s">
        <v>36</v>
      </c>
      <c r="I15" s="154"/>
      <c r="J15" s="124" t="s">
        <v>37</v>
      </c>
      <c r="K15" s="75">
        <f t="shared" ref="K15:K23" si="8">+M15+W15+Y15+AB15+AD15</f>
        <v>241</v>
      </c>
      <c r="L15" s="155">
        <v>54</v>
      </c>
      <c r="M15" s="95">
        <v>57</v>
      </c>
      <c r="N15" s="156">
        <f t="shared" si="0"/>
        <v>1.0555555555555556</v>
      </c>
      <c r="O15" s="154">
        <v>1.0555555555555556</v>
      </c>
      <c r="P15" s="155">
        <v>60</v>
      </c>
      <c r="Q15" s="157">
        <v>0</v>
      </c>
      <c r="R15" s="158">
        <f t="shared" si="2"/>
        <v>0</v>
      </c>
      <c r="S15" s="157">
        <v>33</v>
      </c>
      <c r="T15" s="158">
        <f t="shared" si="1"/>
        <v>0.55000000000000004</v>
      </c>
      <c r="U15" s="157">
        <v>60</v>
      </c>
      <c r="V15" s="158">
        <f t="shared" si="6"/>
        <v>1</v>
      </c>
      <c r="W15" s="95">
        <v>60</v>
      </c>
      <c r="X15" s="158">
        <f t="shared" si="4"/>
        <v>1</v>
      </c>
      <c r="Y15" s="155">
        <v>81</v>
      </c>
      <c r="Z15" s="125">
        <v>39</v>
      </c>
      <c r="AA15" s="158">
        <f t="shared" si="7"/>
        <v>0.48148148148148145</v>
      </c>
      <c r="AB15" s="155">
        <v>38</v>
      </c>
      <c r="AC15" s="125"/>
      <c r="AD15" s="155">
        <v>5</v>
      </c>
      <c r="AE15" s="125"/>
      <c r="AF15" s="158">
        <v>0.78790000000000004</v>
      </c>
      <c r="AG15" s="158">
        <v>0.64729999999999999</v>
      </c>
      <c r="AH15" s="165">
        <f t="shared" ref="AH15:AH23" si="9">+M15+W15</f>
        <v>117</v>
      </c>
      <c r="AI15" s="165">
        <f t="shared" ref="AI15:AI23" si="10">+Y15+AB15+AD15</f>
        <v>124</v>
      </c>
      <c r="AJ15" s="165">
        <f t="shared" ref="AJ15:AJ23" si="11">+AH15+AI15</f>
        <v>241</v>
      </c>
      <c r="AK15" s="166">
        <f t="shared" ref="AK15:AK23" si="12">+AJ15-K15</f>
        <v>0</v>
      </c>
      <c r="AL15" s="138"/>
    </row>
    <row r="16" spans="1:264" s="107" customFormat="1" ht="38.25" hidden="1">
      <c r="A16" s="87" t="s">
        <v>30</v>
      </c>
      <c r="B16" s="93" t="s">
        <v>31</v>
      </c>
      <c r="C16" s="93" t="s">
        <v>56</v>
      </c>
      <c r="D16" s="93" t="s">
        <v>57</v>
      </c>
      <c r="E16" s="93" t="s">
        <v>58</v>
      </c>
      <c r="F16" s="259"/>
      <c r="G16" s="127" t="s">
        <v>59</v>
      </c>
      <c r="H16" s="123" t="s">
        <v>36</v>
      </c>
      <c r="I16" s="154"/>
      <c r="J16" s="124" t="s">
        <v>37</v>
      </c>
      <c r="K16" s="75">
        <f t="shared" si="8"/>
        <v>570</v>
      </c>
      <c r="L16" s="155">
        <v>70</v>
      </c>
      <c r="M16" s="95">
        <v>96</v>
      </c>
      <c r="N16" s="156">
        <f t="shared" si="0"/>
        <v>1.3714285714285714</v>
      </c>
      <c r="O16" s="154">
        <v>1.3714285714285714</v>
      </c>
      <c r="P16" s="155">
        <v>164</v>
      </c>
      <c r="Q16" s="157">
        <v>0</v>
      </c>
      <c r="R16" s="158">
        <f t="shared" si="2"/>
        <v>0</v>
      </c>
      <c r="S16" s="157">
        <v>128</v>
      </c>
      <c r="T16" s="158">
        <f t="shared" si="1"/>
        <v>0.78048780487804881</v>
      </c>
      <c r="U16" s="157">
        <v>151</v>
      </c>
      <c r="V16" s="158">
        <f t="shared" si="6"/>
        <v>0.92073170731707321</v>
      </c>
      <c r="W16" s="95">
        <v>164</v>
      </c>
      <c r="X16" s="158">
        <f t="shared" si="4"/>
        <v>1</v>
      </c>
      <c r="Y16" s="155">
        <v>204</v>
      </c>
      <c r="Z16" s="125">
        <v>140</v>
      </c>
      <c r="AA16" s="158">
        <f t="shared" si="7"/>
        <v>0.68627450980392157</v>
      </c>
      <c r="AB16" s="155">
        <v>92</v>
      </c>
      <c r="AC16" s="125"/>
      <c r="AD16" s="155">
        <v>14</v>
      </c>
      <c r="AE16" s="125"/>
      <c r="AF16" s="158">
        <v>0.86209999999999998</v>
      </c>
      <c r="AG16" s="158">
        <v>0.70179999999999998</v>
      </c>
      <c r="AH16" s="165">
        <f t="shared" si="9"/>
        <v>260</v>
      </c>
      <c r="AI16" s="165">
        <f t="shared" si="10"/>
        <v>310</v>
      </c>
      <c r="AJ16" s="165">
        <f t="shared" si="11"/>
        <v>570</v>
      </c>
      <c r="AK16" s="166">
        <f t="shared" si="12"/>
        <v>0</v>
      </c>
      <c r="AL16" s="138"/>
    </row>
    <row r="17" spans="1:43" s="107" customFormat="1" ht="38.25" hidden="1">
      <c r="A17" s="87" t="s">
        <v>30</v>
      </c>
      <c r="B17" s="93" t="s">
        <v>31</v>
      </c>
      <c r="C17" s="93" t="s">
        <v>56</v>
      </c>
      <c r="D17" s="93" t="s">
        <v>57</v>
      </c>
      <c r="E17" s="93" t="s">
        <v>58</v>
      </c>
      <c r="F17" s="259"/>
      <c r="G17" s="131" t="s">
        <v>75</v>
      </c>
      <c r="H17" s="123" t="s">
        <v>36</v>
      </c>
      <c r="I17" s="154"/>
      <c r="J17" s="124" t="s">
        <v>37</v>
      </c>
      <c r="K17" s="75">
        <f t="shared" si="8"/>
        <v>86</v>
      </c>
      <c r="L17" s="155">
        <v>0</v>
      </c>
      <c r="M17" s="95">
        <v>0</v>
      </c>
      <c r="N17" s="156">
        <v>0</v>
      </c>
      <c r="O17" s="154">
        <v>1</v>
      </c>
      <c r="P17" s="155">
        <v>0</v>
      </c>
      <c r="Q17" s="157">
        <v>0</v>
      </c>
      <c r="R17" s="158" t="e">
        <f>+Q17/P17</f>
        <v>#DIV/0!</v>
      </c>
      <c r="S17" s="157">
        <v>0</v>
      </c>
      <c r="T17" s="158" t="e">
        <f>+S17/P17</f>
        <v>#DIV/0!</v>
      </c>
      <c r="U17" s="157">
        <v>0</v>
      </c>
      <c r="V17" s="158" t="e">
        <f>+U17/P17</f>
        <v>#DIV/0!</v>
      </c>
      <c r="W17" s="95">
        <v>0</v>
      </c>
      <c r="X17" s="158" t="e">
        <f>+W17/P17</f>
        <v>#DIV/0!</v>
      </c>
      <c r="Y17" s="155">
        <v>39</v>
      </c>
      <c r="Z17" s="125">
        <v>19</v>
      </c>
      <c r="AA17" s="158">
        <f t="shared" si="7"/>
        <v>0.48717948717948717</v>
      </c>
      <c r="AB17" s="155">
        <v>39</v>
      </c>
      <c r="AC17" s="125"/>
      <c r="AD17" s="155">
        <v>8</v>
      </c>
      <c r="AE17" s="125"/>
      <c r="AF17" s="158">
        <v>0.48720000000000002</v>
      </c>
      <c r="AG17" s="158">
        <v>0.22090000000000001</v>
      </c>
      <c r="AH17" s="165">
        <f t="shared" si="9"/>
        <v>0</v>
      </c>
      <c r="AI17" s="165">
        <f t="shared" si="10"/>
        <v>86</v>
      </c>
      <c r="AJ17" s="165">
        <f>+AH17+AI17</f>
        <v>86</v>
      </c>
      <c r="AK17" s="166">
        <f t="shared" si="12"/>
        <v>0</v>
      </c>
      <c r="AL17" s="138"/>
    </row>
    <row r="18" spans="1:43" s="107" customFormat="1" ht="38.25" hidden="1">
      <c r="A18" s="87" t="s">
        <v>30</v>
      </c>
      <c r="B18" s="93" t="s">
        <v>31</v>
      </c>
      <c r="C18" s="93" t="s">
        <v>56</v>
      </c>
      <c r="D18" s="93" t="s">
        <v>57</v>
      </c>
      <c r="E18" s="93" t="s">
        <v>58</v>
      </c>
      <c r="F18" s="259"/>
      <c r="G18" s="126" t="s">
        <v>39</v>
      </c>
      <c r="H18" s="123" t="s">
        <v>36</v>
      </c>
      <c r="I18" s="154"/>
      <c r="J18" s="124" t="s">
        <v>37</v>
      </c>
      <c r="K18" s="75">
        <f t="shared" si="8"/>
        <v>2513</v>
      </c>
      <c r="L18" s="155">
        <v>465</v>
      </c>
      <c r="M18" s="95">
        <v>473</v>
      </c>
      <c r="N18" s="156">
        <f t="shared" si="0"/>
        <v>1.0172043010752687</v>
      </c>
      <c r="O18" s="154">
        <v>1.0172043010752687</v>
      </c>
      <c r="P18" s="155">
        <v>540</v>
      </c>
      <c r="Q18" s="157">
        <v>8</v>
      </c>
      <c r="R18" s="158">
        <f t="shared" si="2"/>
        <v>1.4814814814814815E-2</v>
      </c>
      <c r="S18" s="157">
        <v>208</v>
      </c>
      <c r="T18" s="158">
        <f t="shared" si="1"/>
        <v>0.38518518518518519</v>
      </c>
      <c r="U18" s="157">
        <v>600</v>
      </c>
      <c r="V18" s="158">
        <f t="shared" ref="V18" si="13">+U18/P18</f>
        <v>1.1111111111111112</v>
      </c>
      <c r="W18" s="95">
        <v>730</v>
      </c>
      <c r="X18" s="158">
        <f t="shared" si="4"/>
        <v>1.3518518518518519</v>
      </c>
      <c r="Y18" s="155">
        <v>730</v>
      </c>
      <c r="Z18" s="125">
        <v>280</v>
      </c>
      <c r="AA18" s="158">
        <f t="shared" si="7"/>
        <v>0.38356164383561642</v>
      </c>
      <c r="AB18" s="155">
        <v>540</v>
      </c>
      <c r="AC18" s="125"/>
      <c r="AD18" s="155">
        <v>40</v>
      </c>
      <c r="AE18" s="125"/>
      <c r="AF18" s="158">
        <v>0.76719999999999999</v>
      </c>
      <c r="AG18" s="158">
        <v>0.59009999999999996</v>
      </c>
      <c r="AH18" s="165">
        <f t="shared" si="9"/>
        <v>1203</v>
      </c>
      <c r="AI18" s="165">
        <f t="shared" si="10"/>
        <v>1310</v>
      </c>
      <c r="AJ18" s="165">
        <f t="shared" si="11"/>
        <v>2513</v>
      </c>
      <c r="AK18" s="166">
        <f t="shared" si="12"/>
        <v>0</v>
      </c>
      <c r="AL18" s="138"/>
    </row>
    <row r="19" spans="1:43" s="107" customFormat="1" ht="38.25" hidden="1">
      <c r="A19" s="87" t="s">
        <v>30</v>
      </c>
      <c r="B19" s="93" t="s">
        <v>31</v>
      </c>
      <c r="C19" s="93" t="s">
        <v>56</v>
      </c>
      <c r="D19" s="93" t="s">
        <v>57</v>
      </c>
      <c r="E19" s="93" t="s">
        <v>58</v>
      </c>
      <c r="F19" s="260"/>
      <c r="G19" s="128" t="s">
        <v>60</v>
      </c>
      <c r="H19" s="123" t="s">
        <v>36</v>
      </c>
      <c r="I19" s="154"/>
      <c r="J19" s="124" t="s">
        <v>37</v>
      </c>
      <c r="K19" s="75">
        <f t="shared" si="8"/>
        <v>288</v>
      </c>
      <c r="L19" s="155">
        <v>19</v>
      </c>
      <c r="M19" s="95">
        <v>19</v>
      </c>
      <c r="N19" s="156">
        <f t="shared" si="0"/>
        <v>1</v>
      </c>
      <c r="O19" s="154">
        <v>1</v>
      </c>
      <c r="P19" s="155">
        <v>56</v>
      </c>
      <c r="Q19" s="157">
        <v>6</v>
      </c>
      <c r="R19" s="158">
        <f t="shared" si="2"/>
        <v>0.10714285714285714</v>
      </c>
      <c r="S19" s="157">
        <v>55</v>
      </c>
      <c r="T19" s="158">
        <f t="shared" si="1"/>
        <v>0.9821428571428571</v>
      </c>
      <c r="U19" s="157">
        <v>82</v>
      </c>
      <c r="V19" s="158">
        <f>+U19/P19</f>
        <v>1.4642857142857142</v>
      </c>
      <c r="W19" s="95">
        <v>89</v>
      </c>
      <c r="X19" s="158">
        <f t="shared" si="4"/>
        <v>1.5892857142857142</v>
      </c>
      <c r="Y19" s="155">
        <v>80</v>
      </c>
      <c r="Z19" s="125">
        <v>52</v>
      </c>
      <c r="AA19" s="158">
        <f t="shared" si="7"/>
        <v>0.65</v>
      </c>
      <c r="AB19" s="155">
        <v>80</v>
      </c>
      <c r="AC19" s="125"/>
      <c r="AD19" s="155">
        <v>20</v>
      </c>
      <c r="AE19" s="125"/>
      <c r="AF19" s="158">
        <v>0.85109999999999997</v>
      </c>
      <c r="AG19" s="158">
        <v>0.55559999999999998</v>
      </c>
      <c r="AH19" s="165">
        <f t="shared" si="9"/>
        <v>108</v>
      </c>
      <c r="AI19" s="165">
        <f t="shared" si="10"/>
        <v>180</v>
      </c>
      <c r="AJ19" s="165">
        <f t="shared" si="11"/>
        <v>288</v>
      </c>
      <c r="AK19" s="166">
        <f t="shared" si="12"/>
        <v>0</v>
      </c>
      <c r="AL19" s="138"/>
    </row>
    <row r="20" spans="1:43" s="107" customFormat="1" ht="38.25" hidden="1">
      <c r="A20" s="87" t="s">
        <v>30</v>
      </c>
      <c r="B20" s="93" t="s">
        <v>31</v>
      </c>
      <c r="C20" s="93" t="s">
        <v>56</v>
      </c>
      <c r="D20" s="93" t="s">
        <v>61</v>
      </c>
      <c r="E20" s="93" t="s">
        <v>62</v>
      </c>
      <c r="F20" s="258">
        <f>+K20+K22+K23+K21</f>
        <v>411</v>
      </c>
      <c r="G20" s="122" t="s">
        <v>35</v>
      </c>
      <c r="H20" s="123" t="s">
        <v>36</v>
      </c>
      <c r="I20" s="154"/>
      <c r="J20" s="124" t="s">
        <v>37</v>
      </c>
      <c r="K20" s="75">
        <f t="shared" si="8"/>
        <v>108</v>
      </c>
      <c r="L20" s="155">
        <v>16</v>
      </c>
      <c r="M20" s="95">
        <v>34</v>
      </c>
      <c r="N20" s="156">
        <f t="shared" si="0"/>
        <v>2.125</v>
      </c>
      <c r="O20" s="154">
        <v>2.125</v>
      </c>
      <c r="P20" s="155">
        <v>25</v>
      </c>
      <c r="Q20" s="157">
        <v>1</v>
      </c>
      <c r="R20" s="158">
        <f t="shared" si="2"/>
        <v>0.04</v>
      </c>
      <c r="S20" s="157">
        <v>10</v>
      </c>
      <c r="T20" s="158">
        <f t="shared" si="1"/>
        <v>0.4</v>
      </c>
      <c r="U20" s="157">
        <v>21</v>
      </c>
      <c r="V20" s="158">
        <f>+U20/P20</f>
        <v>0.84</v>
      </c>
      <c r="W20" s="95">
        <v>25</v>
      </c>
      <c r="X20" s="158">
        <f t="shared" si="4"/>
        <v>1</v>
      </c>
      <c r="Y20" s="155">
        <v>23</v>
      </c>
      <c r="Z20" s="125">
        <v>11</v>
      </c>
      <c r="AA20" s="158">
        <f>+Z20/Y20</f>
        <v>0.47826086956521741</v>
      </c>
      <c r="AB20" s="155">
        <v>22</v>
      </c>
      <c r="AC20" s="125"/>
      <c r="AD20" s="155">
        <v>4</v>
      </c>
      <c r="AE20" s="125"/>
      <c r="AF20" s="158">
        <v>0.85370000000000001</v>
      </c>
      <c r="AG20" s="158">
        <v>0.64810000000000001</v>
      </c>
      <c r="AH20" s="165">
        <f t="shared" si="9"/>
        <v>59</v>
      </c>
      <c r="AI20" s="165">
        <f t="shared" si="10"/>
        <v>49</v>
      </c>
      <c r="AJ20" s="165">
        <f t="shared" si="11"/>
        <v>108</v>
      </c>
      <c r="AK20" s="166">
        <f t="shared" si="12"/>
        <v>0</v>
      </c>
      <c r="AL20" s="138"/>
    </row>
    <row r="21" spans="1:43" s="107" customFormat="1" ht="38.25">
      <c r="A21" s="87" t="s">
        <v>30</v>
      </c>
      <c r="B21" s="93" t="s">
        <v>31</v>
      </c>
      <c r="C21" s="93" t="s">
        <v>56</v>
      </c>
      <c r="D21" s="93" t="s">
        <v>61</v>
      </c>
      <c r="E21" s="93" t="s">
        <v>62</v>
      </c>
      <c r="F21" s="259"/>
      <c r="G21" s="131" t="s">
        <v>75</v>
      </c>
      <c r="H21" s="123" t="s">
        <v>36</v>
      </c>
      <c r="I21" s="154"/>
      <c r="J21" s="124" t="s">
        <v>37</v>
      </c>
      <c r="K21" s="75">
        <f t="shared" si="8"/>
        <v>3</v>
      </c>
      <c r="L21" s="155">
        <v>0</v>
      </c>
      <c r="M21" s="95">
        <v>0</v>
      </c>
      <c r="N21" s="135" t="s">
        <v>49</v>
      </c>
      <c r="O21" s="154" t="s">
        <v>49</v>
      </c>
      <c r="P21" s="155">
        <v>0</v>
      </c>
      <c r="Q21" s="157">
        <v>0</v>
      </c>
      <c r="R21" s="158" t="e">
        <f>+Q21/P21</f>
        <v>#DIV/0!</v>
      </c>
      <c r="S21" s="157">
        <v>0</v>
      </c>
      <c r="T21" s="158" t="e">
        <f>+S21/P21</f>
        <v>#DIV/0!</v>
      </c>
      <c r="U21" s="157">
        <v>0</v>
      </c>
      <c r="V21" s="158" t="e">
        <f>+U21/P21</f>
        <v>#DIV/0!</v>
      </c>
      <c r="W21" s="95">
        <v>0</v>
      </c>
      <c r="X21" s="158" t="e">
        <f>+W21/P21</f>
        <v>#DIV/0!</v>
      </c>
      <c r="Y21" s="155">
        <v>1</v>
      </c>
      <c r="Z21" s="125">
        <v>0</v>
      </c>
      <c r="AA21" s="158">
        <f t="shared" ref="AA21:AA31" si="14">+Z21/Y21</f>
        <v>0</v>
      </c>
      <c r="AB21" s="155">
        <v>1</v>
      </c>
      <c r="AC21" s="125"/>
      <c r="AD21" s="155">
        <v>1</v>
      </c>
      <c r="AE21" s="125"/>
      <c r="AF21" s="158">
        <v>0</v>
      </c>
      <c r="AG21" s="158">
        <v>0</v>
      </c>
      <c r="AH21" s="165">
        <f t="shared" si="9"/>
        <v>0</v>
      </c>
      <c r="AI21" s="165">
        <f t="shared" si="10"/>
        <v>3</v>
      </c>
      <c r="AJ21" s="165">
        <f>+AH21+AI21</f>
        <v>3</v>
      </c>
      <c r="AK21" s="166">
        <f t="shared" si="12"/>
        <v>0</v>
      </c>
      <c r="AL21" s="138"/>
    </row>
    <row r="22" spans="1:43" s="107" customFormat="1" ht="38.25" hidden="1">
      <c r="A22" s="87" t="s">
        <v>30</v>
      </c>
      <c r="B22" s="93" t="s">
        <v>31</v>
      </c>
      <c r="C22" s="93" t="s">
        <v>56</v>
      </c>
      <c r="D22" s="93" t="s">
        <v>61</v>
      </c>
      <c r="E22" s="93" t="s">
        <v>62</v>
      </c>
      <c r="F22" s="259"/>
      <c r="G22" s="126" t="s">
        <v>39</v>
      </c>
      <c r="H22" s="123" t="s">
        <v>36</v>
      </c>
      <c r="I22" s="154"/>
      <c r="J22" s="124" t="s">
        <v>37</v>
      </c>
      <c r="K22" s="75">
        <f t="shared" si="8"/>
        <v>286</v>
      </c>
      <c r="L22" s="155">
        <v>45</v>
      </c>
      <c r="M22" s="95">
        <v>45</v>
      </c>
      <c r="N22" s="156">
        <f t="shared" si="0"/>
        <v>1</v>
      </c>
      <c r="O22" s="154">
        <v>1</v>
      </c>
      <c r="P22" s="155">
        <v>65</v>
      </c>
      <c r="Q22" s="157">
        <v>2</v>
      </c>
      <c r="R22" s="158">
        <f t="shared" si="2"/>
        <v>3.0769230769230771E-2</v>
      </c>
      <c r="S22" s="157">
        <v>56</v>
      </c>
      <c r="T22" s="158">
        <f t="shared" si="1"/>
        <v>0.86153846153846159</v>
      </c>
      <c r="U22" s="157">
        <v>73</v>
      </c>
      <c r="V22" s="158">
        <f t="shared" ref="V22" si="15">+U22/P22</f>
        <v>1.1230769230769231</v>
      </c>
      <c r="W22" s="95">
        <v>86</v>
      </c>
      <c r="X22" s="158">
        <f t="shared" si="4"/>
        <v>1.323076923076923</v>
      </c>
      <c r="Y22" s="155">
        <v>60</v>
      </c>
      <c r="Z22" s="125">
        <v>26</v>
      </c>
      <c r="AA22" s="158">
        <f t="shared" si="14"/>
        <v>0.43333333333333335</v>
      </c>
      <c r="AB22" s="155">
        <v>60</v>
      </c>
      <c r="AC22" s="125"/>
      <c r="AD22" s="155">
        <v>35</v>
      </c>
      <c r="AE22" s="125"/>
      <c r="AF22" s="158">
        <v>0.82199999999999995</v>
      </c>
      <c r="AG22" s="158">
        <v>0.54900000000000004</v>
      </c>
      <c r="AH22" s="165">
        <f t="shared" si="9"/>
        <v>131</v>
      </c>
      <c r="AI22" s="165">
        <f t="shared" si="10"/>
        <v>155</v>
      </c>
      <c r="AJ22" s="165">
        <f t="shared" si="11"/>
        <v>286</v>
      </c>
      <c r="AK22" s="166">
        <f t="shared" si="12"/>
        <v>0</v>
      </c>
      <c r="AL22" s="138"/>
    </row>
    <row r="23" spans="1:43" s="107" customFormat="1" ht="38.25" hidden="1">
      <c r="A23" s="87" t="s">
        <v>30</v>
      </c>
      <c r="B23" s="93" t="s">
        <v>31</v>
      </c>
      <c r="C23" s="93" t="s">
        <v>56</v>
      </c>
      <c r="D23" s="93" t="s">
        <v>61</v>
      </c>
      <c r="E23" s="93" t="s">
        <v>62</v>
      </c>
      <c r="F23" s="260"/>
      <c r="G23" s="128" t="s">
        <v>60</v>
      </c>
      <c r="H23" s="123" t="s">
        <v>36</v>
      </c>
      <c r="I23" s="154"/>
      <c r="J23" s="124" t="s">
        <v>37</v>
      </c>
      <c r="K23" s="75">
        <f t="shared" si="8"/>
        <v>14</v>
      </c>
      <c r="L23" s="155">
        <v>0</v>
      </c>
      <c r="M23" s="95">
        <v>0</v>
      </c>
      <c r="N23" s="135" t="s">
        <v>49</v>
      </c>
      <c r="O23" s="154" t="s">
        <v>49</v>
      </c>
      <c r="P23" s="155">
        <v>4</v>
      </c>
      <c r="Q23" s="157">
        <v>0</v>
      </c>
      <c r="R23" s="158">
        <f t="shared" si="2"/>
        <v>0</v>
      </c>
      <c r="S23" s="157">
        <v>3</v>
      </c>
      <c r="T23" s="158">
        <f t="shared" si="1"/>
        <v>0.75</v>
      </c>
      <c r="U23" s="157">
        <v>4</v>
      </c>
      <c r="V23" s="158">
        <f>+U23/P23</f>
        <v>1</v>
      </c>
      <c r="W23" s="95">
        <v>4</v>
      </c>
      <c r="X23" s="158">
        <f t="shared" si="4"/>
        <v>1</v>
      </c>
      <c r="Y23" s="155">
        <v>4</v>
      </c>
      <c r="Z23" s="125">
        <v>1</v>
      </c>
      <c r="AA23" s="158">
        <f t="shared" si="14"/>
        <v>0.25</v>
      </c>
      <c r="AB23" s="155">
        <v>4</v>
      </c>
      <c r="AC23" s="125"/>
      <c r="AD23" s="155">
        <v>2</v>
      </c>
      <c r="AE23" s="125"/>
      <c r="AF23" s="158">
        <v>0.625</v>
      </c>
      <c r="AG23" s="158">
        <v>0.35709999999999997</v>
      </c>
      <c r="AH23" s="165">
        <f t="shared" si="9"/>
        <v>4</v>
      </c>
      <c r="AI23" s="165">
        <f t="shared" si="10"/>
        <v>10</v>
      </c>
      <c r="AJ23" s="165">
        <f t="shared" si="11"/>
        <v>14</v>
      </c>
      <c r="AK23" s="166">
        <f t="shared" si="12"/>
        <v>0</v>
      </c>
      <c r="AL23" s="138"/>
    </row>
    <row r="24" spans="1:43" s="107" customFormat="1" ht="51" hidden="1">
      <c r="A24" s="87" t="s">
        <v>30</v>
      </c>
      <c r="B24" s="93" t="s">
        <v>31</v>
      </c>
      <c r="C24" s="93" t="s">
        <v>63</v>
      </c>
      <c r="D24" s="93" t="s">
        <v>64</v>
      </c>
      <c r="E24" s="93" t="s">
        <v>65</v>
      </c>
      <c r="F24" s="162">
        <f>+K24</f>
        <v>4</v>
      </c>
      <c r="G24" s="129" t="s">
        <v>66</v>
      </c>
      <c r="H24" s="123" t="s">
        <v>67</v>
      </c>
      <c r="I24" s="154"/>
      <c r="J24" s="124" t="s">
        <v>37</v>
      </c>
      <c r="K24" s="75">
        <f>+L24</f>
        <v>4</v>
      </c>
      <c r="L24" s="155">
        <v>4</v>
      </c>
      <c r="M24" s="95">
        <v>4</v>
      </c>
      <c r="N24" s="156">
        <f t="shared" si="0"/>
        <v>1</v>
      </c>
      <c r="O24" s="154">
        <v>1</v>
      </c>
      <c r="P24" s="155">
        <v>4</v>
      </c>
      <c r="Q24" s="157">
        <v>2</v>
      </c>
      <c r="R24" s="158">
        <f>+Q24/P24</f>
        <v>0.5</v>
      </c>
      <c r="S24" s="157">
        <v>4</v>
      </c>
      <c r="T24" s="158">
        <f t="shared" si="1"/>
        <v>1</v>
      </c>
      <c r="U24" s="157">
        <v>4</v>
      </c>
      <c r="V24" s="158">
        <f>+U24/P24</f>
        <v>1</v>
      </c>
      <c r="W24" s="95">
        <v>4</v>
      </c>
      <c r="X24" s="158">
        <f t="shared" si="4"/>
        <v>1</v>
      </c>
      <c r="Y24" s="155">
        <v>4</v>
      </c>
      <c r="Z24" s="125">
        <v>4</v>
      </c>
      <c r="AA24" s="158">
        <f t="shared" si="14"/>
        <v>1</v>
      </c>
      <c r="AB24" s="155">
        <v>4</v>
      </c>
      <c r="AC24" s="125"/>
      <c r="AD24" s="155">
        <v>4</v>
      </c>
      <c r="AE24" s="125"/>
      <c r="AF24" s="158">
        <f>+(S24+M24)/(P24+L24)</f>
        <v>1</v>
      </c>
      <c r="AG24" s="159">
        <v>0.6</v>
      </c>
      <c r="AH24" s="160">
        <f>+W24</f>
        <v>4</v>
      </c>
      <c r="AI24" s="160">
        <f>+AD24</f>
        <v>4</v>
      </c>
      <c r="AK24" s="164"/>
      <c r="AL24" s="138"/>
    </row>
    <row r="25" spans="1:43" s="107" customFormat="1" ht="63.75" hidden="1">
      <c r="A25" s="87" t="s">
        <v>30</v>
      </c>
      <c r="B25" s="93" t="s">
        <v>31</v>
      </c>
      <c r="C25" s="93" t="s">
        <v>63</v>
      </c>
      <c r="D25" s="93" t="s">
        <v>68</v>
      </c>
      <c r="E25" s="93" t="s">
        <v>69</v>
      </c>
      <c r="F25" s="162">
        <f>+K25</f>
        <v>80</v>
      </c>
      <c r="G25" s="129" t="s">
        <v>66</v>
      </c>
      <c r="H25" s="123" t="s">
        <v>36</v>
      </c>
      <c r="I25" s="154"/>
      <c r="J25" s="124" t="s">
        <v>37</v>
      </c>
      <c r="K25" s="75">
        <f>+M25+W25+Y25+AB25+AD25</f>
        <v>80</v>
      </c>
      <c r="L25" s="155">
        <v>20</v>
      </c>
      <c r="M25" s="95">
        <v>20</v>
      </c>
      <c r="N25" s="156">
        <f t="shared" si="0"/>
        <v>1</v>
      </c>
      <c r="O25" s="154">
        <v>1</v>
      </c>
      <c r="P25" s="155">
        <v>20</v>
      </c>
      <c r="Q25" s="157">
        <v>5</v>
      </c>
      <c r="R25" s="158">
        <f t="shared" si="2"/>
        <v>0.25</v>
      </c>
      <c r="S25" s="157">
        <v>14</v>
      </c>
      <c r="T25" s="158">
        <f t="shared" si="1"/>
        <v>0.7</v>
      </c>
      <c r="U25" s="157">
        <v>20</v>
      </c>
      <c r="V25" s="158">
        <f t="shared" ref="V25:V84" si="16">+U25/P25</f>
        <v>1</v>
      </c>
      <c r="W25" s="95">
        <v>20</v>
      </c>
      <c r="X25" s="158">
        <f t="shared" si="4"/>
        <v>1</v>
      </c>
      <c r="Y25" s="155">
        <v>20</v>
      </c>
      <c r="Z25" s="125">
        <v>10</v>
      </c>
      <c r="AA25" s="158">
        <f t="shared" si="14"/>
        <v>0.5</v>
      </c>
      <c r="AB25" s="155">
        <v>20</v>
      </c>
      <c r="AC25" s="125"/>
      <c r="AD25" s="155">
        <v>0</v>
      </c>
      <c r="AE25" s="125"/>
      <c r="AF25" s="158">
        <v>0.83330000000000004</v>
      </c>
      <c r="AG25" s="158">
        <v>0.625</v>
      </c>
      <c r="AH25" s="160">
        <f>+M25+W25</f>
        <v>40</v>
      </c>
      <c r="AI25" s="160">
        <f>+Y25+AB25+AD25</f>
        <v>40</v>
      </c>
      <c r="AJ25" s="160">
        <f>+AH25+AI25</f>
        <v>80</v>
      </c>
      <c r="AK25" s="161">
        <f>+AJ25-K25</f>
        <v>0</v>
      </c>
      <c r="AL25" s="138"/>
    </row>
    <row r="26" spans="1:43" s="107" customFormat="1" ht="54" hidden="1" customHeight="1">
      <c r="A26" s="87" t="s">
        <v>30</v>
      </c>
      <c r="B26" s="93" t="s">
        <v>31</v>
      </c>
      <c r="C26" s="93" t="s">
        <v>63</v>
      </c>
      <c r="D26" s="93" t="s">
        <v>70</v>
      </c>
      <c r="E26" s="93" t="s">
        <v>71</v>
      </c>
      <c r="F26" s="162">
        <f>+K26</f>
        <v>4</v>
      </c>
      <c r="G26" s="129" t="s">
        <v>66</v>
      </c>
      <c r="H26" s="123" t="s">
        <v>67</v>
      </c>
      <c r="I26" s="154"/>
      <c r="J26" s="124" t="s">
        <v>37</v>
      </c>
      <c r="K26" s="75">
        <v>4</v>
      </c>
      <c r="L26" s="155">
        <v>4</v>
      </c>
      <c r="M26" s="95">
        <v>4</v>
      </c>
      <c r="N26" s="156">
        <f t="shared" si="0"/>
        <v>1</v>
      </c>
      <c r="O26" s="154">
        <v>1</v>
      </c>
      <c r="P26" s="155">
        <v>4</v>
      </c>
      <c r="Q26" s="157">
        <v>0</v>
      </c>
      <c r="R26" s="158">
        <f>+Q26/P26</f>
        <v>0</v>
      </c>
      <c r="S26" s="157">
        <v>0</v>
      </c>
      <c r="T26" s="158">
        <f t="shared" si="1"/>
        <v>0</v>
      </c>
      <c r="U26" s="157">
        <v>0</v>
      </c>
      <c r="V26" s="158">
        <f t="shared" si="16"/>
        <v>0</v>
      </c>
      <c r="W26" s="95">
        <v>4</v>
      </c>
      <c r="X26" s="158">
        <f t="shared" si="4"/>
        <v>1</v>
      </c>
      <c r="Y26" s="155">
        <v>4</v>
      </c>
      <c r="Z26" s="125">
        <v>0</v>
      </c>
      <c r="AA26" s="158">
        <f t="shared" si="14"/>
        <v>0</v>
      </c>
      <c r="AB26" s="155">
        <v>4</v>
      </c>
      <c r="AC26" s="125"/>
      <c r="AD26" s="155">
        <v>4</v>
      </c>
      <c r="AE26" s="125"/>
      <c r="AF26" s="158">
        <v>0.66669999999999996</v>
      </c>
      <c r="AG26" s="158">
        <v>0.4</v>
      </c>
      <c r="AK26" s="164"/>
      <c r="AL26" s="138"/>
    </row>
    <row r="27" spans="1:43" s="107" customFormat="1" ht="54" hidden="1" customHeight="1">
      <c r="A27" s="87" t="s">
        <v>30</v>
      </c>
      <c r="B27" s="93" t="s">
        <v>31</v>
      </c>
      <c r="C27" s="93" t="s">
        <v>63</v>
      </c>
      <c r="D27" s="93" t="s">
        <v>187</v>
      </c>
      <c r="E27" s="93" t="s">
        <v>73</v>
      </c>
      <c r="F27" s="162">
        <f>+K27</f>
        <v>1</v>
      </c>
      <c r="G27" s="122" t="s">
        <v>35</v>
      </c>
      <c r="H27" s="123" t="s">
        <v>36</v>
      </c>
      <c r="I27" s="154"/>
      <c r="J27" s="124" t="s">
        <v>37</v>
      </c>
      <c r="K27" s="75">
        <f>+M27+W27+Y27+AB27+AD27</f>
        <v>1</v>
      </c>
      <c r="L27" s="167">
        <v>0.15</v>
      </c>
      <c r="M27" s="168">
        <v>0.15</v>
      </c>
      <c r="N27" s="156">
        <f>+M27/L27</f>
        <v>1</v>
      </c>
      <c r="O27" s="154">
        <v>1</v>
      </c>
      <c r="P27" s="167">
        <v>0.3</v>
      </c>
      <c r="Q27" s="169">
        <v>0.03</v>
      </c>
      <c r="R27" s="158">
        <f t="shared" si="2"/>
        <v>0.1</v>
      </c>
      <c r="S27" s="169">
        <v>0.13</v>
      </c>
      <c r="T27" s="158">
        <f t="shared" si="1"/>
        <v>0.43333333333333335</v>
      </c>
      <c r="U27" s="169">
        <v>0.22</v>
      </c>
      <c r="V27" s="158">
        <f t="shared" si="16"/>
        <v>0.73333333333333339</v>
      </c>
      <c r="W27" s="168">
        <v>0.3</v>
      </c>
      <c r="X27" s="158">
        <f t="shared" si="4"/>
        <v>1</v>
      </c>
      <c r="Y27" s="167">
        <v>0.25</v>
      </c>
      <c r="Z27" s="130">
        <v>0.12</v>
      </c>
      <c r="AA27" s="158">
        <f t="shared" si="14"/>
        <v>0.48</v>
      </c>
      <c r="AB27" s="167">
        <v>0.25</v>
      </c>
      <c r="AC27" s="130"/>
      <c r="AD27" s="167">
        <v>0.05</v>
      </c>
      <c r="AE27" s="125"/>
      <c r="AF27" s="158">
        <v>0.81430000000000002</v>
      </c>
      <c r="AG27" s="158">
        <v>0.56999999999999995</v>
      </c>
      <c r="AH27" s="160">
        <f>+M27+W27</f>
        <v>0.44999999999999996</v>
      </c>
      <c r="AI27" s="160">
        <f>+Y27+AB27+AD27</f>
        <v>0.55000000000000004</v>
      </c>
      <c r="AJ27" s="160">
        <f>+AH27+AI27</f>
        <v>1</v>
      </c>
      <c r="AK27" s="161">
        <f>+AJ27-K27</f>
        <v>0</v>
      </c>
      <c r="AL27" s="138"/>
    </row>
    <row r="28" spans="1:43" s="107" customFormat="1" ht="54" hidden="1" customHeight="1">
      <c r="A28" s="87" t="s">
        <v>30</v>
      </c>
      <c r="B28" s="93" t="s">
        <v>31</v>
      </c>
      <c r="C28" s="93" t="s">
        <v>63</v>
      </c>
      <c r="D28" s="93" t="s">
        <v>172</v>
      </c>
      <c r="E28" s="93" t="s">
        <v>74</v>
      </c>
      <c r="F28" s="256">
        <f>+K28+K29+K30+K31</f>
        <v>636892</v>
      </c>
      <c r="G28" s="126" t="s">
        <v>39</v>
      </c>
      <c r="H28" s="123" t="s">
        <v>36</v>
      </c>
      <c r="I28" s="154"/>
      <c r="J28" s="124" t="s">
        <v>37</v>
      </c>
      <c r="K28" s="75">
        <f>+M28+W28+Y28+AB28+AD28</f>
        <v>272000</v>
      </c>
      <c r="L28" s="155">
        <v>50000</v>
      </c>
      <c r="M28" s="170">
        <v>49831</v>
      </c>
      <c r="N28" s="156">
        <f t="shared" si="0"/>
        <v>0.99661999999999995</v>
      </c>
      <c r="O28" s="154">
        <v>0.99661999999999995</v>
      </c>
      <c r="P28" s="155">
        <v>61900</v>
      </c>
      <c r="Q28" s="171">
        <v>40357</v>
      </c>
      <c r="R28" s="158">
        <f t="shared" si="2"/>
        <v>0.65197092084006458</v>
      </c>
      <c r="S28" s="157">
        <v>48605</v>
      </c>
      <c r="T28" s="158">
        <f t="shared" si="1"/>
        <v>0.78521809369951534</v>
      </c>
      <c r="U28" s="157">
        <v>64249</v>
      </c>
      <c r="V28" s="158">
        <f t="shared" si="16"/>
        <v>1.0379483037156705</v>
      </c>
      <c r="W28" s="170">
        <v>66074</v>
      </c>
      <c r="X28" s="158">
        <f t="shared" si="4"/>
        <v>1.0674313408723748</v>
      </c>
      <c r="Y28" s="155">
        <v>52900</v>
      </c>
      <c r="Z28" s="190">
        <v>47368</v>
      </c>
      <c r="AA28" s="158">
        <f t="shared" si="14"/>
        <v>0.89542533081285447</v>
      </c>
      <c r="AB28" s="155">
        <v>56100</v>
      </c>
      <c r="AC28" s="125"/>
      <c r="AD28" s="155">
        <v>47095</v>
      </c>
      <c r="AE28" s="125"/>
      <c r="AF28" s="158">
        <v>0.96719999999999995</v>
      </c>
      <c r="AG28" s="158">
        <v>0.60029999999999994</v>
      </c>
      <c r="AH28" s="165">
        <f>+M28+W28</f>
        <v>115905</v>
      </c>
      <c r="AI28" s="165">
        <f>+Y28+AB28+AD28</f>
        <v>156095</v>
      </c>
      <c r="AJ28" s="165">
        <f>+AH28+AI28</f>
        <v>272000</v>
      </c>
      <c r="AK28" s="166">
        <f>+AJ28-K28</f>
        <v>0</v>
      </c>
      <c r="AL28" s="138"/>
    </row>
    <row r="29" spans="1:43" s="107" customFormat="1" ht="54" hidden="1" customHeight="1">
      <c r="A29" s="87" t="s">
        <v>30</v>
      </c>
      <c r="B29" s="93" t="s">
        <v>31</v>
      </c>
      <c r="C29" s="93" t="s">
        <v>63</v>
      </c>
      <c r="D29" s="93" t="s">
        <v>172</v>
      </c>
      <c r="E29" s="93" t="s">
        <v>74</v>
      </c>
      <c r="F29" s="256"/>
      <c r="G29" s="129" t="s">
        <v>66</v>
      </c>
      <c r="H29" s="123" t="s">
        <v>36</v>
      </c>
      <c r="I29" s="154"/>
      <c r="J29" s="124" t="s">
        <v>37</v>
      </c>
      <c r="K29" s="75">
        <f>+M29+W29+Y29+AB29+AD29</f>
        <v>270000</v>
      </c>
      <c r="L29" s="155">
        <v>70000</v>
      </c>
      <c r="M29" s="170">
        <v>79874</v>
      </c>
      <c r="N29" s="156">
        <f t="shared" si="0"/>
        <v>1.1410571428571428</v>
      </c>
      <c r="O29" s="154">
        <v>1.1410571428571428</v>
      </c>
      <c r="P29" s="155">
        <v>69109</v>
      </c>
      <c r="Q29" s="171">
        <v>50489</v>
      </c>
      <c r="R29" s="158">
        <f t="shared" si="2"/>
        <v>0.73057054797493814</v>
      </c>
      <c r="S29" s="157">
        <v>47272</v>
      </c>
      <c r="T29" s="158">
        <f t="shared" si="1"/>
        <v>0.68402089452893255</v>
      </c>
      <c r="U29" s="157">
        <v>68662</v>
      </c>
      <c r="V29" s="158">
        <f t="shared" si="16"/>
        <v>0.99353195676395256</v>
      </c>
      <c r="W29" s="170">
        <v>69109</v>
      </c>
      <c r="X29" s="158">
        <f t="shared" si="4"/>
        <v>1</v>
      </c>
      <c r="Y29" s="155">
        <v>70000</v>
      </c>
      <c r="Z29" s="190">
        <v>60670</v>
      </c>
      <c r="AA29" s="158">
        <f t="shared" si="14"/>
        <v>0.86671428571428566</v>
      </c>
      <c r="AB29" s="155">
        <v>30000</v>
      </c>
      <c r="AC29" s="125"/>
      <c r="AD29" s="155">
        <v>21017</v>
      </c>
      <c r="AE29" s="125"/>
      <c r="AF29" s="158">
        <v>0.95740000000000003</v>
      </c>
      <c r="AG29" s="158">
        <v>0.77649999999999997</v>
      </c>
      <c r="AH29" s="165">
        <f>+M29+W29</f>
        <v>148983</v>
      </c>
      <c r="AI29" s="165">
        <f>+Y29+AB29+AD29</f>
        <v>121017</v>
      </c>
      <c r="AJ29" s="165">
        <f>+AH29+AI29</f>
        <v>270000</v>
      </c>
      <c r="AK29" s="166">
        <f>+AJ29-K29</f>
        <v>0</v>
      </c>
      <c r="AL29" s="138"/>
      <c r="AP29" s="107">
        <v>3</v>
      </c>
      <c r="AQ29" s="187" t="e">
        <f>+AP29/$AP$46</f>
        <v>#DIV/0!</v>
      </c>
    </row>
    <row r="30" spans="1:43" s="107" customFormat="1" ht="51" hidden="1">
      <c r="A30" s="87" t="s">
        <v>30</v>
      </c>
      <c r="B30" s="93" t="s">
        <v>31</v>
      </c>
      <c r="C30" s="93" t="s">
        <v>63</v>
      </c>
      <c r="D30" s="93" t="s">
        <v>172</v>
      </c>
      <c r="E30" s="93" t="s">
        <v>74</v>
      </c>
      <c r="F30" s="256"/>
      <c r="G30" s="128" t="s">
        <v>60</v>
      </c>
      <c r="H30" s="123" t="s">
        <v>36</v>
      </c>
      <c r="I30" s="154"/>
      <c r="J30" s="124" t="s">
        <v>37</v>
      </c>
      <c r="K30" s="75">
        <f>+M30+W30+Y30+AB30+AD30</f>
        <v>88000</v>
      </c>
      <c r="L30" s="155">
        <v>17600</v>
      </c>
      <c r="M30" s="170">
        <v>19282</v>
      </c>
      <c r="N30" s="156">
        <f t="shared" si="0"/>
        <v>1.0955681818181817</v>
      </c>
      <c r="O30" s="154">
        <v>1.0955681818181817</v>
      </c>
      <c r="P30" s="155">
        <v>17600</v>
      </c>
      <c r="Q30" s="171">
        <v>20046</v>
      </c>
      <c r="R30" s="158">
        <f t="shared" si="2"/>
        <v>1.1389772727272727</v>
      </c>
      <c r="S30" s="157">
        <v>20213</v>
      </c>
      <c r="T30" s="158">
        <f t="shared" si="1"/>
        <v>1.1484659090909091</v>
      </c>
      <c r="U30" s="157">
        <v>20213</v>
      </c>
      <c r="V30" s="158">
        <f t="shared" si="16"/>
        <v>1.1484659090909091</v>
      </c>
      <c r="W30" s="170">
        <v>20213</v>
      </c>
      <c r="X30" s="158">
        <f t="shared" si="4"/>
        <v>1.1484659090909091</v>
      </c>
      <c r="Y30" s="155">
        <v>18600</v>
      </c>
      <c r="Z30" s="190">
        <v>20311</v>
      </c>
      <c r="AA30" s="158">
        <f t="shared" si="14"/>
        <v>1.091989247311828</v>
      </c>
      <c r="AB30" s="155">
        <v>18600</v>
      </c>
      <c r="AC30" s="125"/>
      <c r="AD30" s="155">
        <v>11305</v>
      </c>
      <c r="AE30" s="125"/>
      <c r="AF30" s="158">
        <v>1.0295000000000001</v>
      </c>
      <c r="AG30" s="158">
        <v>0.67959999999999998</v>
      </c>
      <c r="AH30" s="165">
        <f>+M30+W30</f>
        <v>39495</v>
      </c>
      <c r="AI30" s="165">
        <f>+Y30+AB30+AD30</f>
        <v>48505</v>
      </c>
      <c r="AJ30" s="165">
        <f>+AH30+AI30</f>
        <v>88000</v>
      </c>
      <c r="AK30" s="166">
        <f>+AJ30-K30</f>
        <v>0</v>
      </c>
      <c r="AL30" s="138"/>
    </row>
    <row r="31" spans="1:43" s="107" customFormat="1" ht="51" hidden="1">
      <c r="A31" s="87" t="s">
        <v>30</v>
      </c>
      <c r="B31" s="93" t="s">
        <v>31</v>
      </c>
      <c r="C31" s="93" t="s">
        <v>63</v>
      </c>
      <c r="D31" s="93" t="s">
        <v>172</v>
      </c>
      <c r="E31" s="93" t="s">
        <v>74</v>
      </c>
      <c r="F31" s="256"/>
      <c r="G31" s="131" t="s">
        <v>75</v>
      </c>
      <c r="H31" s="123" t="s">
        <v>36</v>
      </c>
      <c r="I31" s="154"/>
      <c r="J31" s="124" t="s">
        <v>37</v>
      </c>
      <c r="K31" s="75">
        <f>+M31+W31+Y31+AB31+AD31</f>
        <v>6892</v>
      </c>
      <c r="L31" s="155">
        <v>500</v>
      </c>
      <c r="M31" s="170">
        <v>645</v>
      </c>
      <c r="N31" s="156">
        <f t="shared" si="0"/>
        <v>1.29</v>
      </c>
      <c r="O31" s="154">
        <v>1.29</v>
      </c>
      <c r="P31" s="155">
        <v>1179</v>
      </c>
      <c r="Q31" s="171">
        <v>1123</v>
      </c>
      <c r="R31" s="158">
        <f t="shared" si="2"/>
        <v>0.95250212044105176</v>
      </c>
      <c r="S31" s="157">
        <v>1221</v>
      </c>
      <c r="T31" s="158">
        <f t="shared" si="1"/>
        <v>1.0356234096692112</v>
      </c>
      <c r="U31" s="157">
        <v>1221</v>
      </c>
      <c r="V31" s="158">
        <f t="shared" si="16"/>
        <v>1.0356234096692112</v>
      </c>
      <c r="W31" s="170">
        <v>1221</v>
      </c>
      <c r="X31" s="158">
        <f t="shared" si="4"/>
        <v>1.0356234096692112</v>
      </c>
      <c r="Y31" s="155">
        <v>2500</v>
      </c>
      <c r="Z31" s="190">
        <v>2362</v>
      </c>
      <c r="AA31" s="158">
        <f t="shared" si="14"/>
        <v>0.94479999999999997</v>
      </c>
      <c r="AB31" s="155">
        <v>2525</v>
      </c>
      <c r="AC31" s="125"/>
      <c r="AD31" s="155">
        <v>1</v>
      </c>
      <c r="AE31" s="125"/>
      <c r="AF31" s="158">
        <v>0.96840000000000004</v>
      </c>
      <c r="AG31" s="158">
        <v>0.61350000000000005</v>
      </c>
      <c r="AH31" s="165">
        <f>+M31+W31</f>
        <v>1866</v>
      </c>
      <c r="AI31" s="165">
        <f>+Y31+AB31+AD31</f>
        <v>5026</v>
      </c>
      <c r="AJ31" s="165">
        <f>+AH31+AI31</f>
        <v>6892</v>
      </c>
      <c r="AK31" s="166">
        <f>+AJ31-K31</f>
        <v>0</v>
      </c>
      <c r="AL31" s="138"/>
    </row>
    <row r="32" spans="1:43" s="107" customFormat="1" ht="38.25" hidden="1">
      <c r="A32" s="87" t="s">
        <v>30</v>
      </c>
      <c r="B32" s="93" t="s">
        <v>31</v>
      </c>
      <c r="C32" s="93" t="s">
        <v>63</v>
      </c>
      <c r="D32" s="93" t="s">
        <v>76</v>
      </c>
      <c r="E32" s="93" t="s">
        <v>77</v>
      </c>
      <c r="F32" s="162">
        <f>+K32</f>
        <v>81000</v>
      </c>
      <c r="G32" s="126" t="s">
        <v>39</v>
      </c>
      <c r="H32" s="123" t="s">
        <v>42</v>
      </c>
      <c r="I32" s="154"/>
      <c r="J32" s="124" t="s">
        <v>37</v>
      </c>
      <c r="K32" s="75">
        <f>+AD32</f>
        <v>81000</v>
      </c>
      <c r="L32" s="155">
        <v>48000</v>
      </c>
      <c r="M32" s="95">
        <v>47009</v>
      </c>
      <c r="N32" s="156">
        <f t="shared" si="0"/>
        <v>0.97935416666666664</v>
      </c>
      <c r="O32" s="154">
        <v>0.97935416666666664</v>
      </c>
      <c r="P32" s="155">
        <v>70000</v>
      </c>
      <c r="Q32" s="157">
        <v>36167</v>
      </c>
      <c r="R32" s="158">
        <f>+Q32/P32</f>
        <v>0.51667142857142856</v>
      </c>
      <c r="S32" s="157">
        <v>53621</v>
      </c>
      <c r="T32" s="158">
        <f>+(S32-M32)/(P32-M32)</f>
        <v>0.28759079639859075</v>
      </c>
      <c r="U32" s="157">
        <v>73116</v>
      </c>
      <c r="V32" s="158">
        <v>1.1355</v>
      </c>
      <c r="W32" s="95">
        <v>80901</v>
      </c>
      <c r="X32" s="158">
        <v>1.4741</v>
      </c>
      <c r="Y32" s="155">
        <v>71000</v>
      </c>
      <c r="Z32" s="190">
        <v>65663</v>
      </c>
      <c r="AA32" s="158">
        <f>+Z32/Y32</f>
        <v>0.92483098591549295</v>
      </c>
      <c r="AB32" s="155">
        <v>79900</v>
      </c>
      <c r="AC32" s="125"/>
      <c r="AD32" s="155">
        <v>81000</v>
      </c>
      <c r="AE32" s="125"/>
      <c r="AF32" s="158">
        <v>0.92479999999999996</v>
      </c>
      <c r="AG32" s="159">
        <v>0.81069999999999998</v>
      </c>
      <c r="AH32" s="160">
        <f>+W32</f>
        <v>80901</v>
      </c>
      <c r="AI32" s="160">
        <f>+AD32</f>
        <v>81000</v>
      </c>
      <c r="AK32" s="163">
        <f>+AI32-AH32</f>
        <v>99</v>
      </c>
      <c r="AL32" s="138"/>
      <c r="AP32" s="107">
        <v>24</v>
      </c>
      <c r="AQ32" s="187" t="e">
        <f>+AP32/$AP$46</f>
        <v>#DIV/0!</v>
      </c>
    </row>
    <row r="33" spans="1:43" s="107" customFormat="1" ht="38.25" hidden="1">
      <c r="A33" s="87" t="s">
        <v>30</v>
      </c>
      <c r="B33" s="93" t="s">
        <v>31</v>
      </c>
      <c r="C33" s="93" t="s">
        <v>63</v>
      </c>
      <c r="D33" s="93" t="s">
        <v>78</v>
      </c>
      <c r="E33" s="93" t="s">
        <v>79</v>
      </c>
      <c r="F33" s="256">
        <f>+K33+K34+K35</f>
        <v>5543</v>
      </c>
      <c r="G33" s="122" t="s">
        <v>35</v>
      </c>
      <c r="H33" s="123" t="s">
        <v>36</v>
      </c>
      <c r="I33" s="154"/>
      <c r="J33" s="124" t="s">
        <v>37</v>
      </c>
      <c r="K33" s="75">
        <f>+M33+W33+Y33+AB33+AD33</f>
        <v>4000</v>
      </c>
      <c r="L33" s="155">
        <v>400</v>
      </c>
      <c r="M33" s="95">
        <v>400</v>
      </c>
      <c r="N33" s="156">
        <f t="shared" si="0"/>
        <v>1</v>
      </c>
      <c r="O33" s="154">
        <v>1</v>
      </c>
      <c r="P33" s="155">
        <v>800</v>
      </c>
      <c r="Q33" s="157">
        <v>0</v>
      </c>
      <c r="R33" s="158">
        <f t="shared" si="2"/>
        <v>0</v>
      </c>
      <c r="S33" s="157">
        <v>0</v>
      </c>
      <c r="T33" s="158">
        <f t="shared" ref="T33:T46" si="17">+S33/P33</f>
        <v>0</v>
      </c>
      <c r="U33" s="157">
        <v>618</v>
      </c>
      <c r="V33" s="158">
        <f t="shared" si="16"/>
        <v>0.77249999999999996</v>
      </c>
      <c r="W33" s="95">
        <v>1020</v>
      </c>
      <c r="X33" s="158">
        <f t="shared" si="4"/>
        <v>1.2749999999999999</v>
      </c>
      <c r="Y33" s="155">
        <v>1200</v>
      </c>
      <c r="Z33" s="125">
        <v>701</v>
      </c>
      <c r="AA33" s="158">
        <f>+Z33/Y33</f>
        <v>0.58416666666666661</v>
      </c>
      <c r="AB33" s="155">
        <v>1300</v>
      </c>
      <c r="AC33" s="125"/>
      <c r="AD33" s="155">
        <v>80</v>
      </c>
      <c r="AE33" s="125"/>
      <c r="AF33" s="158">
        <v>0.8095</v>
      </c>
      <c r="AG33" s="158">
        <v>0.53029999999999999</v>
      </c>
      <c r="AH33" s="160">
        <f>+M33+W33</f>
        <v>1420</v>
      </c>
      <c r="AI33" s="160">
        <f>+Y33+AB33+AD33</f>
        <v>2580</v>
      </c>
      <c r="AJ33" s="160">
        <f>+AH33+AI33</f>
        <v>4000</v>
      </c>
      <c r="AK33" s="161">
        <f>+AJ33-K33</f>
        <v>0</v>
      </c>
      <c r="AL33" s="138"/>
    </row>
    <row r="34" spans="1:43" s="107" customFormat="1" ht="38.25" hidden="1">
      <c r="A34" s="87" t="s">
        <v>30</v>
      </c>
      <c r="B34" s="93" t="s">
        <v>31</v>
      </c>
      <c r="C34" s="93" t="s">
        <v>63</v>
      </c>
      <c r="D34" s="93" t="s">
        <v>78</v>
      </c>
      <c r="E34" s="93" t="s">
        <v>79</v>
      </c>
      <c r="F34" s="256"/>
      <c r="G34" s="128" t="s">
        <v>60</v>
      </c>
      <c r="H34" s="123" t="s">
        <v>36</v>
      </c>
      <c r="I34" s="154"/>
      <c r="J34" s="124" t="s">
        <v>37</v>
      </c>
      <c r="K34" s="75">
        <f>+M34+W34+Y34+AB34+AD34</f>
        <v>1508</v>
      </c>
      <c r="L34" s="172">
        <v>350</v>
      </c>
      <c r="M34" s="95">
        <v>345</v>
      </c>
      <c r="N34" s="156">
        <f t="shared" si="0"/>
        <v>0.98571428571428577</v>
      </c>
      <c r="O34" s="154">
        <v>0.98571428571428577</v>
      </c>
      <c r="P34" s="155">
        <v>374</v>
      </c>
      <c r="Q34" s="157">
        <v>360</v>
      </c>
      <c r="R34" s="158">
        <f t="shared" si="2"/>
        <v>0.96256684491978606</v>
      </c>
      <c r="S34" s="157">
        <v>360</v>
      </c>
      <c r="T34" s="158">
        <f t="shared" si="17"/>
        <v>0.96256684491978606</v>
      </c>
      <c r="U34" s="157">
        <v>415</v>
      </c>
      <c r="V34" s="158">
        <f t="shared" si="16"/>
        <v>1.1096256684491979</v>
      </c>
      <c r="W34" s="95">
        <v>422</v>
      </c>
      <c r="X34" s="158">
        <f t="shared" si="4"/>
        <v>1.1283422459893049</v>
      </c>
      <c r="Y34" s="155">
        <v>365</v>
      </c>
      <c r="Z34" s="125">
        <v>370</v>
      </c>
      <c r="AA34" s="158">
        <f>+Z34/Y34</f>
        <v>1.0136986301369864</v>
      </c>
      <c r="AB34" s="155">
        <v>356</v>
      </c>
      <c r="AC34" s="125"/>
      <c r="AD34" s="155">
        <v>20</v>
      </c>
      <c r="AE34" s="125"/>
      <c r="AF34" s="158">
        <v>1.0044</v>
      </c>
      <c r="AG34" s="158">
        <v>0.754</v>
      </c>
      <c r="AH34" s="160">
        <f>+M34+W34</f>
        <v>767</v>
      </c>
      <c r="AI34" s="160">
        <f>+Y34+AB34+AD34</f>
        <v>741</v>
      </c>
      <c r="AJ34" s="160">
        <f>+AH34+AI34</f>
        <v>1508</v>
      </c>
      <c r="AK34" s="161">
        <f>+AJ34-K34</f>
        <v>0</v>
      </c>
      <c r="AL34" s="138"/>
      <c r="AP34" s="107">
        <v>44</v>
      </c>
      <c r="AQ34" s="187" t="e">
        <f t="shared" ref="AQ34:AQ35" si="18">+AP34/$AP$46</f>
        <v>#DIV/0!</v>
      </c>
    </row>
    <row r="35" spans="1:43" s="107" customFormat="1" ht="38.25" hidden="1">
      <c r="A35" s="87" t="s">
        <v>30</v>
      </c>
      <c r="B35" s="93" t="s">
        <v>31</v>
      </c>
      <c r="C35" s="93" t="s">
        <v>63</v>
      </c>
      <c r="D35" s="93" t="s">
        <v>78</v>
      </c>
      <c r="E35" s="93" t="s">
        <v>79</v>
      </c>
      <c r="F35" s="256"/>
      <c r="G35" s="131" t="s">
        <v>75</v>
      </c>
      <c r="H35" s="123" t="s">
        <v>36</v>
      </c>
      <c r="I35" s="154"/>
      <c r="J35" s="124" t="s">
        <v>37</v>
      </c>
      <c r="K35" s="75">
        <f>+M35+W35+Y35+AB35+AD35</f>
        <v>35</v>
      </c>
      <c r="L35" s="155">
        <v>5</v>
      </c>
      <c r="M35" s="95">
        <v>7</v>
      </c>
      <c r="N35" s="156">
        <f t="shared" si="0"/>
        <v>1.4</v>
      </c>
      <c r="O35" s="154">
        <v>1.4</v>
      </c>
      <c r="P35" s="155">
        <v>10</v>
      </c>
      <c r="Q35" s="157">
        <v>10</v>
      </c>
      <c r="R35" s="158">
        <f t="shared" si="2"/>
        <v>1</v>
      </c>
      <c r="S35" s="157">
        <v>12</v>
      </c>
      <c r="T35" s="158">
        <f t="shared" si="17"/>
        <v>1.2</v>
      </c>
      <c r="U35" s="157">
        <v>12</v>
      </c>
      <c r="V35" s="158">
        <f t="shared" si="16"/>
        <v>1.2</v>
      </c>
      <c r="W35" s="95">
        <v>12</v>
      </c>
      <c r="X35" s="158">
        <f t="shared" si="4"/>
        <v>1.2</v>
      </c>
      <c r="Y35" s="155">
        <v>10</v>
      </c>
      <c r="Z35" s="125">
        <v>12</v>
      </c>
      <c r="AA35" s="158">
        <f>+Z35/Y35</f>
        <v>1.2</v>
      </c>
      <c r="AB35" s="155">
        <v>6</v>
      </c>
      <c r="AC35" s="125"/>
      <c r="AD35" s="155">
        <v>0</v>
      </c>
      <c r="AE35" s="125"/>
      <c r="AF35" s="158">
        <v>1.069</v>
      </c>
      <c r="AG35" s="158">
        <v>0.88570000000000004</v>
      </c>
      <c r="AH35" s="160">
        <f>+M35+W35</f>
        <v>19</v>
      </c>
      <c r="AI35" s="160">
        <f>+Y35+AB35+AD35</f>
        <v>16</v>
      </c>
      <c r="AJ35" s="160">
        <f>+AH35+AI35</f>
        <v>35</v>
      </c>
      <c r="AK35" s="161">
        <f>+AJ35-K35</f>
        <v>0</v>
      </c>
      <c r="AL35" s="138"/>
      <c r="AP35" s="107">
        <v>10</v>
      </c>
      <c r="AQ35" s="187" t="e">
        <f t="shared" si="18"/>
        <v>#DIV/0!</v>
      </c>
    </row>
    <row r="36" spans="1:43" s="107" customFormat="1" ht="38.25" hidden="1">
      <c r="A36" s="87" t="s">
        <v>30</v>
      </c>
      <c r="B36" s="93" t="s">
        <v>31</v>
      </c>
      <c r="C36" s="93" t="s">
        <v>63</v>
      </c>
      <c r="D36" s="93" t="s">
        <v>80</v>
      </c>
      <c r="E36" s="93" t="s">
        <v>81</v>
      </c>
      <c r="F36" s="162">
        <f>+K36</f>
        <v>45</v>
      </c>
      <c r="G36" s="122" t="s">
        <v>35</v>
      </c>
      <c r="H36" s="123" t="s">
        <v>67</v>
      </c>
      <c r="I36" s="154"/>
      <c r="J36" s="124" t="s">
        <v>37</v>
      </c>
      <c r="K36" s="75">
        <v>45</v>
      </c>
      <c r="L36" s="155">
        <v>0</v>
      </c>
      <c r="M36" s="95">
        <v>0</v>
      </c>
      <c r="N36" s="135" t="s">
        <v>49</v>
      </c>
      <c r="O36" s="154" t="s">
        <v>49</v>
      </c>
      <c r="P36" s="155">
        <v>45</v>
      </c>
      <c r="Q36" s="157">
        <v>0</v>
      </c>
      <c r="R36" s="158">
        <f>+Q36/P36</f>
        <v>0</v>
      </c>
      <c r="S36" s="157">
        <v>0</v>
      </c>
      <c r="T36" s="158">
        <f t="shared" si="17"/>
        <v>0</v>
      </c>
      <c r="U36" s="157">
        <v>27</v>
      </c>
      <c r="V36" s="158">
        <f t="shared" si="16"/>
        <v>0.6</v>
      </c>
      <c r="W36" s="95">
        <v>45</v>
      </c>
      <c r="X36" s="158">
        <f t="shared" si="4"/>
        <v>1</v>
      </c>
      <c r="Y36" s="155">
        <v>45</v>
      </c>
      <c r="Z36" s="125">
        <v>43</v>
      </c>
      <c r="AA36" s="158">
        <f>+Z36/Y36</f>
        <v>0.9555555555555556</v>
      </c>
      <c r="AB36" s="155">
        <v>45</v>
      </c>
      <c r="AC36" s="125"/>
      <c r="AD36" s="155">
        <v>45</v>
      </c>
      <c r="AE36" s="125"/>
      <c r="AF36" s="158">
        <v>0.9778</v>
      </c>
      <c r="AG36" s="158">
        <v>0.4889</v>
      </c>
      <c r="AK36" s="164"/>
      <c r="AL36" s="138"/>
    </row>
    <row r="37" spans="1:43" s="107" customFormat="1" ht="38.25" hidden="1">
      <c r="A37" s="87" t="s">
        <v>30</v>
      </c>
      <c r="B37" s="93" t="s">
        <v>31</v>
      </c>
      <c r="C37" s="93" t="s">
        <v>63</v>
      </c>
      <c r="D37" s="93" t="s">
        <v>82</v>
      </c>
      <c r="E37" s="93" t="s">
        <v>83</v>
      </c>
      <c r="F37" s="162">
        <f>+K37</f>
        <v>1400</v>
      </c>
      <c r="G37" s="129" t="s">
        <v>66</v>
      </c>
      <c r="H37" s="123" t="s">
        <v>67</v>
      </c>
      <c r="I37" s="154"/>
      <c r="J37" s="124" t="s">
        <v>37</v>
      </c>
      <c r="K37" s="75">
        <v>1400</v>
      </c>
      <c r="L37" s="155">
        <v>1400</v>
      </c>
      <c r="M37" s="95">
        <v>1453</v>
      </c>
      <c r="N37" s="156">
        <f t="shared" si="0"/>
        <v>1.0378571428571428</v>
      </c>
      <c r="O37" s="154">
        <v>1.0378571428571428</v>
      </c>
      <c r="P37" s="155">
        <v>1400</v>
      </c>
      <c r="Q37" s="157">
        <v>536</v>
      </c>
      <c r="R37" s="158">
        <f>+Q37/P37</f>
        <v>0.38285714285714284</v>
      </c>
      <c r="S37" s="157">
        <v>1453</v>
      </c>
      <c r="T37" s="158">
        <f t="shared" si="17"/>
        <v>1.0378571428571428</v>
      </c>
      <c r="U37" s="157">
        <v>1453</v>
      </c>
      <c r="V37" s="158">
        <f t="shared" si="16"/>
        <v>1.0378571428571428</v>
      </c>
      <c r="W37" s="95">
        <v>1453</v>
      </c>
      <c r="X37" s="158">
        <f t="shared" si="4"/>
        <v>1.0378571428571428</v>
      </c>
      <c r="Y37" s="155">
        <v>1400</v>
      </c>
      <c r="Z37" s="190">
        <v>1505</v>
      </c>
      <c r="AA37" s="158">
        <f t="shared" ref="AA37:AA45" si="19">+Z37/Y37</f>
        <v>1.075</v>
      </c>
      <c r="AB37" s="155">
        <v>1400</v>
      </c>
      <c r="AC37" s="125"/>
      <c r="AD37" s="155">
        <v>1400</v>
      </c>
      <c r="AE37" s="125"/>
      <c r="AF37" s="158">
        <v>1.0502</v>
      </c>
      <c r="AG37" s="158">
        <v>0.63009999999999999</v>
      </c>
      <c r="AK37" s="164"/>
      <c r="AL37" s="138"/>
    </row>
    <row r="38" spans="1:43" s="107" customFormat="1" ht="38.25" hidden="1">
      <c r="A38" s="87" t="s">
        <v>30</v>
      </c>
      <c r="B38" s="93" t="s">
        <v>31</v>
      </c>
      <c r="C38" s="93" t="s">
        <v>63</v>
      </c>
      <c r="D38" s="93" t="s">
        <v>84</v>
      </c>
      <c r="E38" s="93" t="s">
        <v>85</v>
      </c>
      <c r="F38" s="256">
        <f>+K38+K39+K40+K41</f>
        <v>22</v>
      </c>
      <c r="G38" s="126" t="s">
        <v>39</v>
      </c>
      <c r="H38" s="123" t="s">
        <v>36</v>
      </c>
      <c r="I38" s="154"/>
      <c r="J38" s="124" t="s">
        <v>37</v>
      </c>
      <c r="K38" s="75">
        <f>+M38+W38+Y38+AB38+AD38</f>
        <v>8</v>
      </c>
      <c r="L38" s="155">
        <v>2</v>
      </c>
      <c r="M38" s="95">
        <v>0.4</v>
      </c>
      <c r="N38" s="156">
        <f t="shared" si="0"/>
        <v>0.2</v>
      </c>
      <c r="O38" s="154">
        <v>0.2</v>
      </c>
      <c r="P38" s="155">
        <v>3.6</v>
      </c>
      <c r="Q38" s="157">
        <v>1.2</v>
      </c>
      <c r="R38" s="158">
        <f t="shared" si="2"/>
        <v>0.33333333333333331</v>
      </c>
      <c r="S38" s="157">
        <v>2</v>
      </c>
      <c r="T38" s="158">
        <f t="shared" si="17"/>
        <v>0.55555555555555558</v>
      </c>
      <c r="U38" s="157">
        <v>2</v>
      </c>
      <c r="V38" s="158">
        <f t="shared" si="16"/>
        <v>0.55555555555555558</v>
      </c>
      <c r="W38" s="95">
        <v>3.4</v>
      </c>
      <c r="X38" s="158">
        <f t="shared" si="4"/>
        <v>0.94444444444444442</v>
      </c>
      <c r="Y38" s="155">
        <v>2.2000000000000002</v>
      </c>
      <c r="Z38" s="125">
        <v>0.98</v>
      </c>
      <c r="AA38" s="158">
        <f t="shared" si="19"/>
        <v>0.44545454545454544</v>
      </c>
      <c r="AB38" s="155">
        <v>2</v>
      </c>
      <c r="AC38" s="125"/>
      <c r="AD38" s="155">
        <v>0</v>
      </c>
      <c r="AE38" s="125"/>
      <c r="AF38" s="158">
        <v>0.79669999999999996</v>
      </c>
      <c r="AG38" s="158">
        <v>0.59750000000000003</v>
      </c>
      <c r="AH38" s="160">
        <f>+M38+W38</f>
        <v>3.8</v>
      </c>
      <c r="AI38" s="160">
        <f>+Y38+AB38+AD38</f>
        <v>4.2</v>
      </c>
      <c r="AJ38" s="160">
        <f>+AH38+AI38</f>
        <v>8</v>
      </c>
      <c r="AK38" s="161">
        <f>+AJ38-K38</f>
        <v>0</v>
      </c>
      <c r="AL38" s="138"/>
    </row>
    <row r="39" spans="1:43" s="107" customFormat="1" ht="38.25" hidden="1">
      <c r="A39" s="87" t="s">
        <v>30</v>
      </c>
      <c r="B39" s="93" t="s">
        <v>31</v>
      </c>
      <c r="C39" s="93" t="s">
        <v>63</v>
      </c>
      <c r="D39" s="93" t="s">
        <v>84</v>
      </c>
      <c r="E39" s="93" t="s">
        <v>85</v>
      </c>
      <c r="F39" s="256"/>
      <c r="G39" s="129" t="s">
        <v>66</v>
      </c>
      <c r="H39" s="123" t="s">
        <v>36</v>
      </c>
      <c r="I39" s="154"/>
      <c r="J39" s="124" t="s">
        <v>37</v>
      </c>
      <c r="K39" s="75">
        <f>+M39+W39+Y39+AB39+AD39</f>
        <v>4</v>
      </c>
      <c r="L39" s="155">
        <v>0</v>
      </c>
      <c r="M39" s="95">
        <v>0</v>
      </c>
      <c r="N39" s="135" t="s">
        <v>49</v>
      </c>
      <c r="O39" s="154" t="s">
        <v>49</v>
      </c>
      <c r="P39" s="155">
        <v>1.5</v>
      </c>
      <c r="Q39" s="157">
        <v>0</v>
      </c>
      <c r="R39" s="158">
        <f t="shared" si="2"/>
        <v>0</v>
      </c>
      <c r="S39" s="157">
        <v>0</v>
      </c>
      <c r="T39" s="158">
        <f t="shared" si="17"/>
        <v>0</v>
      </c>
      <c r="U39" s="157">
        <v>0</v>
      </c>
      <c r="V39" s="158">
        <f t="shared" si="16"/>
        <v>0</v>
      </c>
      <c r="W39" s="95">
        <v>1.5</v>
      </c>
      <c r="X39" s="158">
        <f t="shared" si="4"/>
        <v>1</v>
      </c>
      <c r="Y39" s="155">
        <v>1.5</v>
      </c>
      <c r="Z39" s="125">
        <v>0</v>
      </c>
      <c r="AA39" s="158">
        <f t="shared" si="19"/>
        <v>0</v>
      </c>
      <c r="AB39" s="155">
        <v>1</v>
      </c>
      <c r="AC39" s="125"/>
      <c r="AD39" s="155">
        <v>0</v>
      </c>
      <c r="AE39" s="125"/>
      <c r="AF39" s="158">
        <v>0.5</v>
      </c>
      <c r="AG39" s="158">
        <v>0.375</v>
      </c>
      <c r="AH39" s="160">
        <f>+M39+W39</f>
        <v>1.5</v>
      </c>
      <c r="AI39" s="160">
        <f>+Y39+AB39+AD39</f>
        <v>2.5</v>
      </c>
      <c r="AJ39" s="160">
        <f>+AH39+AI39</f>
        <v>4</v>
      </c>
      <c r="AK39" s="161">
        <f>+AJ39-K39</f>
        <v>0</v>
      </c>
      <c r="AL39" s="138"/>
    </row>
    <row r="40" spans="1:43" s="107" customFormat="1" ht="38.25" hidden="1">
      <c r="A40" s="87" t="s">
        <v>30</v>
      </c>
      <c r="B40" s="93" t="s">
        <v>31</v>
      </c>
      <c r="C40" s="93" t="s">
        <v>63</v>
      </c>
      <c r="D40" s="93" t="s">
        <v>84</v>
      </c>
      <c r="E40" s="93" t="s">
        <v>85</v>
      </c>
      <c r="F40" s="256"/>
      <c r="G40" s="128" t="s">
        <v>60</v>
      </c>
      <c r="H40" s="123" t="s">
        <v>36</v>
      </c>
      <c r="I40" s="154"/>
      <c r="J40" s="124" t="s">
        <v>37</v>
      </c>
      <c r="K40" s="75">
        <f>+M40+W40+Y40+AB40+AD40</f>
        <v>6</v>
      </c>
      <c r="L40" s="155">
        <v>0</v>
      </c>
      <c r="M40" s="95">
        <v>0</v>
      </c>
      <c r="N40" s="135" t="s">
        <v>49</v>
      </c>
      <c r="O40" s="154" t="s">
        <v>49</v>
      </c>
      <c r="P40" s="155">
        <v>2</v>
      </c>
      <c r="Q40" s="157">
        <v>0</v>
      </c>
      <c r="R40" s="158">
        <f t="shared" si="2"/>
        <v>0</v>
      </c>
      <c r="S40" s="157">
        <v>0</v>
      </c>
      <c r="T40" s="158">
        <f t="shared" si="17"/>
        <v>0</v>
      </c>
      <c r="U40" s="157">
        <v>3</v>
      </c>
      <c r="V40" s="158">
        <f t="shared" si="16"/>
        <v>1.5</v>
      </c>
      <c r="W40" s="95">
        <v>3</v>
      </c>
      <c r="X40" s="158">
        <f t="shared" si="4"/>
        <v>1.5</v>
      </c>
      <c r="Y40" s="155">
        <v>2</v>
      </c>
      <c r="Z40" s="125">
        <v>0</v>
      </c>
      <c r="AA40" s="158">
        <f t="shared" si="19"/>
        <v>0</v>
      </c>
      <c r="AB40" s="155">
        <v>1</v>
      </c>
      <c r="AC40" s="125"/>
      <c r="AD40" s="155">
        <v>0</v>
      </c>
      <c r="AE40" s="125"/>
      <c r="AF40" s="158">
        <v>0.6</v>
      </c>
      <c r="AG40" s="158">
        <v>0.5</v>
      </c>
      <c r="AH40" s="160">
        <f>+M40+W40</f>
        <v>3</v>
      </c>
      <c r="AI40" s="160">
        <f>+Y40+AB40+AD40</f>
        <v>3</v>
      </c>
      <c r="AJ40" s="160">
        <f>+AH40+AI40</f>
        <v>6</v>
      </c>
      <c r="AK40" s="161">
        <f>+AJ40-K40</f>
        <v>0</v>
      </c>
      <c r="AL40" s="138"/>
    </row>
    <row r="41" spans="1:43" s="107" customFormat="1" ht="38.25" hidden="1">
      <c r="A41" s="87" t="s">
        <v>30</v>
      </c>
      <c r="B41" s="93" t="s">
        <v>31</v>
      </c>
      <c r="C41" s="93" t="s">
        <v>63</v>
      </c>
      <c r="D41" s="93" t="s">
        <v>84</v>
      </c>
      <c r="E41" s="93" t="s">
        <v>85</v>
      </c>
      <c r="F41" s="256"/>
      <c r="G41" s="131" t="s">
        <v>75</v>
      </c>
      <c r="H41" s="123" t="s">
        <v>36</v>
      </c>
      <c r="I41" s="154"/>
      <c r="J41" s="124" t="s">
        <v>37</v>
      </c>
      <c r="K41" s="75">
        <f>+M41+W41+Y41+AB41+AD41</f>
        <v>4</v>
      </c>
      <c r="L41" s="155">
        <v>1</v>
      </c>
      <c r="M41" s="95">
        <v>1</v>
      </c>
      <c r="N41" s="156">
        <f t="shared" si="0"/>
        <v>1</v>
      </c>
      <c r="O41" s="154">
        <v>1</v>
      </c>
      <c r="P41" s="155">
        <v>1</v>
      </c>
      <c r="Q41" s="169">
        <v>0.15</v>
      </c>
      <c r="R41" s="158">
        <f t="shared" si="2"/>
        <v>0.15</v>
      </c>
      <c r="S41" s="169">
        <v>0.35</v>
      </c>
      <c r="T41" s="158">
        <f t="shared" si="17"/>
        <v>0.35</v>
      </c>
      <c r="U41" s="169">
        <v>0.65</v>
      </c>
      <c r="V41" s="158">
        <f t="shared" si="16"/>
        <v>0.65</v>
      </c>
      <c r="W41" s="95">
        <v>1</v>
      </c>
      <c r="X41" s="158">
        <f t="shared" si="4"/>
        <v>1</v>
      </c>
      <c r="Y41" s="155">
        <v>1</v>
      </c>
      <c r="Z41" s="125">
        <v>0.25</v>
      </c>
      <c r="AA41" s="158">
        <f t="shared" si="19"/>
        <v>0.25</v>
      </c>
      <c r="AB41" s="155">
        <v>1</v>
      </c>
      <c r="AC41" s="125"/>
      <c r="AD41" s="155">
        <v>0</v>
      </c>
      <c r="AE41" s="125"/>
      <c r="AF41" s="158">
        <v>0.75</v>
      </c>
      <c r="AG41" s="158">
        <v>0.5625</v>
      </c>
      <c r="AH41" s="160">
        <f>+M41+W41</f>
        <v>2</v>
      </c>
      <c r="AI41" s="160">
        <f>+Y41+AB41+AD41</f>
        <v>2</v>
      </c>
      <c r="AJ41" s="160">
        <f>+AH41+AI41</f>
        <v>4</v>
      </c>
      <c r="AK41" s="161">
        <f>+AJ41-K41</f>
        <v>0</v>
      </c>
      <c r="AL41" s="138"/>
    </row>
    <row r="42" spans="1:43" s="107" customFormat="1" ht="38.25" hidden="1">
      <c r="A42" s="87" t="s">
        <v>30</v>
      </c>
      <c r="B42" s="93" t="s">
        <v>31</v>
      </c>
      <c r="C42" s="93" t="s">
        <v>86</v>
      </c>
      <c r="D42" s="93" t="s">
        <v>87</v>
      </c>
      <c r="E42" s="93" t="s">
        <v>88</v>
      </c>
      <c r="F42" s="162">
        <f>+K42</f>
        <v>1</v>
      </c>
      <c r="G42" s="122" t="s">
        <v>35</v>
      </c>
      <c r="H42" s="123" t="s">
        <v>42</v>
      </c>
      <c r="I42" s="154"/>
      <c r="J42" s="124" t="s">
        <v>37</v>
      </c>
      <c r="K42" s="75">
        <f>+AD42</f>
        <v>1</v>
      </c>
      <c r="L42" s="155">
        <v>0.1</v>
      </c>
      <c r="M42" s="95">
        <v>0.1</v>
      </c>
      <c r="N42" s="156">
        <f t="shared" si="0"/>
        <v>1</v>
      </c>
      <c r="O42" s="154">
        <v>1</v>
      </c>
      <c r="P42" s="155">
        <v>0.4</v>
      </c>
      <c r="Q42" s="169">
        <v>0.14000000000000001</v>
      </c>
      <c r="R42" s="158">
        <f t="shared" si="2"/>
        <v>0.35000000000000003</v>
      </c>
      <c r="S42" s="169">
        <v>0.21</v>
      </c>
      <c r="T42" s="158">
        <f t="shared" si="17"/>
        <v>0.52499999999999991</v>
      </c>
      <c r="U42" s="169">
        <v>0.28000000000000003</v>
      </c>
      <c r="V42" s="158">
        <f t="shared" si="16"/>
        <v>0.70000000000000007</v>
      </c>
      <c r="W42" s="95">
        <v>0.4</v>
      </c>
      <c r="X42" s="158">
        <f t="shared" si="4"/>
        <v>1</v>
      </c>
      <c r="Y42" s="155">
        <v>0.6</v>
      </c>
      <c r="Z42" s="125">
        <v>0.49</v>
      </c>
      <c r="AA42" s="158">
        <f t="shared" si="19"/>
        <v>0.81666666666666665</v>
      </c>
      <c r="AB42" s="155">
        <v>0.9</v>
      </c>
      <c r="AC42" s="125"/>
      <c r="AD42" s="155">
        <v>1</v>
      </c>
      <c r="AE42" s="125"/>
      <c r="AF42" s="158">
        <v>0.81669999999999998</v>
      </c>
      <c r="AG42" s="158">
        <v>0.49</v>
      </c>
      <c r="AH42" s="160">
        <f>+W42</f>
        <v>0.4</v>
      </c>
      <c r="AI42" s="160">
        <f>+AD42</f>
        <v>1</v>
      </c>
      <c r="AK42" s="163">
        <f>+AI42-AH42</f>
        <v>0.6</v>
      </c>
      <c r="AL42" s="138"/>
    </row>
    <row r="43" spans="1:43" s="107" customFormat="1" ht="38.25" hidden="1">
      <c r="A43" s="87" t="s">
        <v>30</v>
      </c>
      <c r="B43" s="93" t="s">
        <v>31</v>
      </c>
      <c r="C43" s="93" t="s">
        <v>86</v>
      </c>
      <c r="D43" s="93" t="s">
        <v>89</v>
      </c>
      <c r="E43" s="93" t="s">
        <v>90</v>
      </c>
      <c r="F43" s="256">
        <f>+K43+K44</f>
        <v>4</v>
      </c>
      <c r="G43" s="122" t="s">
        <v>35</v>
      </c>
      <c r="H43" s="123" t="s">
        <v>67</v>
      </c>
      <c r="I43" s="154"/>
      <c r="J43" s="124" t="s">
        <v>37</v>
      </c>
      <c r="K43" s="75">
        <v>1</v>
      </c>
      <c r="L43" s="155">
        <v>0</v>
      </c>
      <c r="M43" s="95">
        <v>0</v>
      </c>
      <c r="N43" s="135" t="s">
        <v>49</v>
      </c>
      <c r="O43" s="154" t="s">
        <v>49</v>
      </c>
      <c r="P43" s="155">
        <v>1</v>
      </c>
      <c r="Q43" s="157">
        <v>0.1</v>
      </c>
      <c r="R43" s="158">
        <f>+Q43/P43</f>
        <v>0.1</v>
      </c>
      <c r="S43" s="157">
        <v>0.32</v>
      </c>
      <c r="T43" s="158">
        <f t="shared" si="17"/>
        <v>0.32</v>
      </c>
      <c r="U43" s="157">
        <v>0.57999999999999996</v>
      </c>
      <c r="V43" s="158">
        <f t="shared" si="16"/>
        <v>0.57999999999999996</v>
      </c>
      <c r="W43" s="95">
        <v>1</v>
      </c>
      <c r="X43" s="158">
        <f t="shared" si="4"/>
        <v>1</v>
      </c>
      <c r="Y43" s="155">
        <v>1</v>
      </c>
      <c r="Z43" s="125">
        <v>0.51</v>
      </c>
      <c r="AA43" s="158">
        <f t="shared" si="19"/>
        <v>0.51</v>
      </c>
      <c r="AB43" s="155">
        <v>1</v>
      </c>
      <c r="AC43" s="125"/>
      <c r="AD43" s="155">
        <v>1</v>
      </c>
      <c r="AE43" s="125"/>
      <c r="AF43" s="158">
        <v>0.755</v>
      </c>
      <c r="AG43" s="158">
        <v>0.3775</v>
      </c>
      <c r="AK43" s="164"/>
      <c r="AL43" s="138"/>
    </row>
    <row r="44" spans="1:43" s="107" customFormat="1" ht="38.25" hidden="1">
      <c r="A44" s="87" t="s">
        <v>30</v>
      </c>
      <c r="B44" s="93" t="s">
        <v>31</v>
      </c>
      <c r="C44" s="93" t="s">
        <v>86</v>
      </c>
      <c r="D44" s="93" t="s">
        <v>89</v>
      </c>
      <c r="E44" s="93" t="s">
        <v>90</v>
      </c>
      <c r="F44" s="257"/>
      <c r="G44" s="126" t="s">
        <v>39</v>
      </c>
      <c r="H44" s="123" t="s">
        <v>36</v>
      </c>
      <c r="I44" s="154"/>
      <c r="J44" s="124" t="s">
        <v>37</v>
      </c>
      <c r="K44" s="75">
        <f>+M44+W44+Y44+AB44+AD44</f>
        <v>3</v>
      </c>
      <c r="L44" s="155">
        <v>0</v>
      </c>
      <c r="M44" s="95">
        <v>0</v>
      </c>
      <c r="N44" s="135" t="s">
        <v>49</v>
      </c>
      <c r="O44" s="154" t="s">
        <v>49</v>
      </c>
      <c r="P44" s="155">
        <v>1</v>
      </c>
      <c r="Q44" s="157">
        <v>0</v>
      </c>
      <c r="R44" s="158">
        <f t="shared" si="2"/>
        <v>0</v>
      </c>
      <c r="S44" s="157">
        <v>1</v>
      </c>
      <c r="T44" s="158">
        <f t="shared" si="17"/>
        <v>1</v>
      </c>
      <c r="U44" s="157">
        <v>1</v>
      </c>
      <c r="V44" s="158">
        <f t="shared" si="16"/>
        <v>1</v>
      </c>
      <c r="W44" s="95">
        <v>1</v>
      </c>
      <c r="X44" s="158">
        <f t="shared" si="4"/>
        <v>1</v>
      </c>
      <c r="Y44" s="155">
        <v>1</v>
      </c>
      <c r="Z44" s="125">
        <v>1</v>
      </c>
      <c r="AA44" s="158">
        <f t="shared" si="19"/>
        <v>1</v>
      </c>
      <c r="AB44" s="155">
        <v>1</v>
      </c>
      <c r="AC44" s="125"/>
      <c r="AD44" s="155">
        <v>0</v>
      </c>
      <c r="AE44" s="125"/>
      <c r="AF44" s="158">
        <f>+(S44+M44)/(P44+M44)</f>
        <v>1</v>
      </c>
      <c r="AG44" s="158">
        <v>0.66669999999999996</v>
      </c>
      <c r="AH44" s="160">
        <f>+M44+W44</f>
        <v>1</v>
      </c>
      <c r="AI44" s="160">
        <f>+Y44+AB44+AD44</f>
        <v>2</v>
      </c>
      <c r="AJ44" s="160">
        <f>+AH44+AI44</f>
        <v>3</v>
      </c>
      <c r="AK44" s="161">
        <f>+AJ44-K44</f>
        <v>0</v>
      </c>
      <c r="AL44" s="138"/>
    </row>
    <row r="45" spans="1:43" s="107" customFormat="1" ht="38.25" hidden="1">
      <c r="A45" s="87" t="s">
        <v>30</v>
      </c>
      <c r="B45" s="93" t="s">
        <v>31</v>
      </c>
      <c r="C45" s="93" t="s">
        <v>86</v>
      </c>
      <c r="D45" s="93" t="s">
        <v>91</v>
      </c>
      <c r="E45" s="93" t="s">
        <v>92</v>
      </c>
      <c r="F45" s="162">
        <f>+K45</f>
        <v>1</v>
      </c>
      <c r="G45" s="122" t="s">
        <v>35</v>
      </c>
      <c r="H45" s="123" t="s">
        <v>42</v>
      </c>
      <c r="I45" s="154"/>
      <c r="J45" s="124" t="s">
        <v>37</v>
      </c>
      <c r="K45" s="75">
        <f>+AD45</f>
        <v>1</v>
      </c>
      <c r="L45" s="155">
        <v>0.1</v>
      </c>
      <c r="M45" s="95">
        <v>0.1</v>
      </c>
      <c r="N45" s="156">
        <f t="shared" si="0"/>
        <v>1</v>
      </c>
      <c r="O45" s="154">
        <v>1</v>
      </c>
      <c r="P45" s="155">
        <v>0.4</v>
      </c>
      <c r="Q45" s="169">
        <v>0.14000000000000001</v>
      </c>
      <c r="R45" s="158">
        <f t="shared" si="2"/>
        <v>0.35000000000000003</v>
      </c>
      <c r="S45" s="157">
        <v>0.2</v>
      </c>
      <c r="T45" s="158">
        <f t="shared" si="17"/>
        <v>0.5</v>
      </c>
      <c r="U45" s="169">
        <v>0.28000000000000003</v>
      </c>
      <c r="V45" s="158">
        <f t="shared" si="16"/>
        <v>0.70000000000000007</v>
      </c>
      <c r="W45" s="95">
        <v>0.4</v>
      </c>
      <c r="X45" s="158">
        <f t="shared" si="4"/>
        <v>1</v>
      </c>
      <c r="Y45" s="155">
        <v>0.6</v>
      </c>
      <c r="Z45" s="125">
        <v>0.49</v>
      </c>
      <c r="AA45" s="158">
        <f t="shared" si="19"/>
        <v>0.81666666666666665</v>
      </c>
      <c r="AB45" s="155">
        <v>0.9</v>
      </c>
      <c r="AC45" s="125"/>
      <c r="AD45" s="155">
        <v>1</v>
      </c>
      <c r="AE45" s="125"/>
      <c r="AF45" s="158">
        <v>0.81669999999999998</v>
      </c>
      <c r="AG45" s="158">
        <v>0.49</v>
      </c>
      <c r="AH45" s="160">
        <f>+W45</f>
        <v>0.4</v>
      </c>
      <c r="AI45" s="160">
        <f>+AD45</f>
        <v>1</v>
      </c>
      <c r="AK45" s="163">
        <f>+AI45-AH45</f>
        <v>0.6</v>
      </c>
      <c r="AL45" s="138"/>
    </row>
    <row r="46" spans="1:43" s="107" customFormat="1" ht="38.25" hidden="1">
      <c r="A46" s="87" t="s">
        <v>30</v>
      </c>
      <c r="B46" s="93" t="s">
        <v>31</v>
      </c>
      <c r="C46" s="93" t="s">
        <v>86</v>
      </c>
      <c r="D46" s="93" t="s">
        <v>93</v>
      </c>
      <c r="E46" s="93" t="s">
        <v>94</v>
      </c>
      <c r="F46" s="162">
        <f>+K46</f>
        <v>13</v>
      </c>
      <c r="G46" s="128" t="s">
        <v>60</v>
      </c>
      <c r="H46" s="123" t="s">
        <v>42</v>
      </c>
      <c r="I46" s="154"/>
      <c r="J46" s="124" t="s">
        <v>37</v>
      </c>
      <c r="K46" s="75">
        <f>+AD46</f>
        <v>13</v>
      </c>
      <c r="L46" s="155">
        <v>5</v>
      </c>
      <c r="M46" s="95">
        <v>7</v>
      </c>
      <c r="N46" s="156">
        <f>(M46-3)/(L46-3)</f>
        <v>2</v>
      </c>
      <c r="O46" s="154">
        <v>2</v>
      </c>
      <c r="P46" s="155">
        <v>7</v>
      </c>
      <c r="Q46" s="157">
        <v>7</v>
      </c>
      <c r="R46" s="158">
        <v>0</v>
      </c>
      <c r="S46" s="157">
        <v>7</v>
      </c>
      <c r="T46" s="158">
        <f t="shared" si="17"/>
        <v>1</v>
      </c>
      <c r="U46" s="157">
        <v>7</v>
      </c>
      <c r="V46" s="158">
        <f t="shared" si="16"/>
        <v>1</v>
      </c>
      <c r="W46" s="95">
        <v>7</v>
      </c>
      <c r="X46" s="158">
        <f t="shared" si="4"/>
        <v>1</v>
      </c>
      <c r="Y46" s="155">
        <v>13</v>
      </c>
      <c r="Z46" s="125">
        <v>12</v>
      </c>
      <c r="AA46" s="158">
        <v>0.83330000000000004</v>
      </c>
      <c r="AB46" s="155">
        <v>13</v>
      </c>
      <c r="AC46" s="125"/>
      <c r="AD46" s="155">
        <v>13</v>
      </c>
      <c r="AE46" s="125"/>
      <c r="AF46" s="158">
        <v>0.9</v>
      </c>
      <c r="AG46" s="158">
        <v>0.9</v>
      </c>
      <c r="AH46" s="165">
        <f>+W46</f>
        <v>7</v>
      </c>
      <c r="AI46" s="165">
        <f>+AD46</f>
        <v>13</v>
      </c>
      <c r="AJ46" s="87"/>
      <c r="AK46" s="173">
        <f>+AI46-AH46</f>
        <v>6</v>
      </c>
      <c r="AL46" s="138"/>
      <c r="AP46" s="107">
        <f>SUBTOTAL(9,AP29:AP45)</f>
        <v>0</v>
      </c>
      <c r="AQ46" s="187" t="e">
        <f>+AP46/$AP$46</f>
        <v>#DIV/0!</v>
      </c>
    </row>
    <row r="47" spans="1:43" s="107" customFormat="1" ht="51">
      <c r="A47" s="87" t="s">
        <v>95</v>
      </c>
      <c r="B47" s="93" t="s">
        <v>96</v>
      </c>
      <c r="C47" s="93" t="s">
        <v>97</v>
      </c>
      <c r="D47" s="93" t="s">
        <v>166</v>
      </c>
      <c r="E47" s="93" t="s">
        <v>98</v>
      </c>
      <c r="F47" s="256">
        <f>+K47+K48</f>
        <v>6</v>
      </c>
      <c r="G47" s="129" t="s">
        <v>66</v>
      </c>
      <c r="H47" s="123" t="s">
        <v>36</v>
      </c>
      <c r="I47" s="154"/>
      <c r="J47" s="124" t="s">
        <v>37</v>
      </c>
      <c r="K47" s="75">
        <f>+M47+W47+Y47+AB47+AD47</f>
        <v>4</v>
      </c>
      <c r="L47" s="155">
        <v>0</v>
      </c>
      <c r="M47" s="95">
        <v>0</v>
      </c>
      <c r="N47" s="135" t="s">
        <v>49</v>
      </c>
      <c r="O47" s="154" t="s">
        <v>49</v>
      </c>
      <c r="P47" s="155">
        <v>0</v>
      </c>
      <c r="Q47" s="157">
        <v>0</v>
      </c>
      <c r="R47" s="158" t="e">
        <f t="shared" si="2"/>
        <v>#DIV/0!</v>
      </c>
      <c r="S47" s="157">
        <v>0</v>
      </c>
      <c r="T47" s="158">
        <v>0</v>
      </c>
      <c r="U47" s="157">
        <v>0</v>
      </c>
      <c r="V47" s="158">
        <v>0</v>
      </c>
      <c r="W47" s="95">
        <v>0</v>
      </c>
      <c r="X47" s="158">
        <v>0</v>
      </c>
      <c r="Y47" s="155">
        <v>0</v>
      </c>
      <c r="Z47" s="125">
        <v>0</v>
      </c>
      <c r="AA47" s="158">
        <v>0</v>
      </c>
      <c r="AB47" s="155">
        <v>4</v>
      </c>
      <c r="AC47" s="125"/>
      <c r="AD47" s="155">
        <v>0</v>
      </c>
      <c r="AE47" s="125"/>
      <c r="AF47" s="158">
        <v>0</v>
      </c>
      <c r="AG47" s="158">
        <f>+M47/K47</f>
        <v>0</v>
      </c>
      <c r="AH47" s="165">
        <f>+M47+W47</f>
        <v>0</v>
      </c>
      <c r="AI47" s="165">
        <f>+Y47+AB47+AD47</f>
        <v>4</v>
      </c>
      <c r="AJ47" s="165">
        <f>+AH47+AI47</f>
        <v>4</v>
      </c>
      <c r="AK47" s="166">
        <f>+AJ47-K47</f>
        <v>0</v>
      </c>
      <c r="AL47" s="138"/>
    </row>
    <row r="48" spans="1:43" s="107" customFormat="1" ht="51" hidden="1">
      <c r="A48" s="87" t="s">
        <v>95</v>
      </c>
      <c r="B48" s="93" t="s">
        <v>96</v>
      </c>
      <c r="C48" s="93" t="s">
        <v>97</v>
      </c>
      <c r="D48" s="93" t="s">
        <v>166</v>
      </c>
      <c r="E48" s="93" t="s">
        <v>98</v>
      </c>
      <c r="F48" s="256"/>
      <c r="G48" s="126" t="s">
        <v>39</v>
      </c>
      <c r="H48" s="123" t="s">
        <v>36</v>
      </c>
      <c r="I48" s="154"/>
      <c r="J48" s="124" t="s">
        <v>37</v>
      </c>
      <c r="K48" s="75">
        <f>+M48+W48+Y48+AB48+AD48</f>
        <v>1.9999999999999998</v>
      </c>
      <c r="L48" s="167">
        <v>0.12</v>
      </c>
      <c r="M48" s="168">
        <v>0.12</v>
      </c>
      <c r="N48" s="156">
        <f t="shared" si="0"/>
        <v>1</v>
      </c>
      <c r="O48" s="154">
        <v>1</v>
      </c>
      <c r="P48" s="167">
        <v>1.07</v>
      </c>
      <c r="Q48" s="169">
        <v>0.02</v>
      </c>
      <c r="R48" s="158">
        <f t="shared" si="2"/>
        <v>1.8691588785046728E-2</v>
      </c>
      <c r="S48" s="169">
        <v>0.83</v>
      </c>
      <c r="T48" s="158">
        <f t="shared" ref="T48:T53" si="20">+S48/P48</f>
        <v>0.77570093457943912</v>
      </c>
      <c r="U48" s="169">
        <v>0.98</v>
      </c>
      <c r="V48" s="158">
        <f t="shared" si="16"/>
        <v>0.9158878504672896</v>
      </c>
      <c r="W48" s="168">
        <v>1.1599999999999999</v>
      </c>
      <c r="X48" s="158">
        <f t="shared" si="4"/>
        <v>1.0841121495327102</v>
      </c>
      <c r="Y48" s="167">
        <v>0.42</v>
      </c>
      <c r="Z48" s="125">
        <v>0.27</v>
      </c>
      <c r="AA48" s="158">
        <f>+Z48/Y48</f>
        <v>0.6428571428571429</v>
      </c>
      <c r="AB48" s="167">
        <v>0.3</v>
      </c>
      <c r="AC48" s="125"/>
      <c r="AD48" s="167">
        <v>0</v>
      </c>
      <c r="AE48" s="125"/>
      <c r="AF48" s="158">
        <v>0.91180000000000005</v>
      </c>
      <c r="AG48" s="158">
        <v>0.77500000000000002</v>
      </c>
      <c r="AH48" s="165">
        <f>+M48+W48</f>
        <v>1.2799999999999998</v>
      </c>
      <c r="AI48" s="165">
        <f>+Y48+AB48+AD48</f>
        <v>0.72</v>
      </c>
      <c r="AJ48" s="165">
        <f>+AH48+AI48</f>
        <v>1.9999999999999998</v>
      </c>
      <c r="AK48" s="166">
        <f>+AJ48-K48</f>
        <v>0</v>
      </c>
      <c r="AL48" s="138"/>
    </row>
    <row r="49" spans="1:38" s="107" customFormat="1" ht="51" hidden="1">
      <c r="A49" s="87" t="s">
        <v>95</v>
      </c>
      <c r="B49" s="93" t="s">
        <v>96</v>
      </c>
      <c r="C49" s="93" t="s">
        <v>97</v>
      </c>
      <c r="D49" s="93" t="s">
        <v>159</v>
      </c>
      <c r="E49" s="93" t="s">
        <v>100</v>
      </c>
      <c r="F49" s="256">
        <f>+K49+K50+K51+K52+K53</f>
        <v>140</v>
      </c>
      <c r="G49" s="122" t="s">
        <v>35</v>
      </c>
      <c r="H49" s="123" t="s">
        <v>36</v>
      </c>
      <c r="I49" s="154"/>
      <c r="J49" s="124" t="s">
        <v>37</v>
      </c>
      <c r="K49" s="75">
        <f>+M49+W49+Y49+AB49+AD49</f>
        <v>30</v>
      </c>
      <c r="L49" s="155">
        <v>13</v>
      </c>
      <c r="M49" s="95">
        <v>0</v>
      </c>
      <c r="N49" s="156">
        <f t="shared" si="0"/>
        <v>0</v>
      </c>
      <c r="O49" s="154">
        <v>0</v>
      </c>
      <c r="P49" s="155">
        <v>10</v>
      </c>
      <c r="Q49" s="157">
        <v>5</v>
      </c>
      <c r="R49" s="158">
        <f t="shared" si="2"/>
        <v>0.5</v>
      </c>
      <c r="S49" s="157">
        <v>8</v>
      </c>
      <c r="T49" s="158">
        <f t="shared" si="20"/>
        <v>0.8</v>
      </c>
      <c r="U49" s="157">
        <v>10</v>
      </c>
      <c r="V49" s="158">
        <f t="shared" si="16"/>
        <v>1</v>
      </c>
      <c r="W49" s="95">
        <v>11</v>
      </c>
      <c r="X49" s="158">
        <f t="shared" si="4"/>
        <v>1.1000000000000001</v>
      </c>
      <c r="Y49" s="155">
        <v>8</v>
      </c>
      <c r="Z49" s="125">
        <v>3</v>
      </c>
      <c r="AA49" s="158">
        <f>+Z49/Y49</f>
        <v>0.375</v>
      </c>
      <c r="AB49" s="155">
        <v>8</v>
      </c>
      <c r="AC49" s="125"/>
      <c r="AD49" s="155">
        <v>3</v>
      </c>
      <c r="AE49" s="125"/>
      <c r="AF49" s="158">
        <v>0.73680000000000001</v>
      </c>
      <c r="AG49" s="159">
        <v>0.4667</v>
      </c>
      <c r="AH49" s="160">
        <f>+M49+W49</f>
        <v>11</v>
      </c>
      <c r="AI49" s="160">
        <f>+Y49+AB49+AD49</f>
        <v>19</v>
      </c>
      <c r="AJ49" s="160">
        <f>+AH49+AI49</f>
        <v>30</v>
      </c>
      <c r="AK49" s="161">
        <f>+AJ49-K49</f>
        <v>0</v>
      </c>
      <c r="AL49" s="138"/>
    </row>
    <row r="50" spans="1:38" s="107" customFormat="1" ht="51" hidden="1">
      <c r="A50" s="87" t="s">
        <v>95</v>
      </c>
      <c r="B50" s="93" t="s">
        <v>96</v>
      </c>
      <c r="C50" s="93" t="s">
        <v>97</v>
      </c>
      <c r="D50" s="93" t="s">
        <v>159</v>
      </c>
      <c r="E50" s="93" t="s">
        <v>100</v>
      </c>
      <c r="F50" s="256"/>
      <c r="G50" s="126" t="s">
        <v>39</v>
      </c>
      <c r="H50" s="123" t="s">
        <v>67</v>
      </c>
      <c r="I50" s="154"/>
      <c r="J50" s="124" t="s">
        <v>37</v>
      </c>
      <c r="K50" s="75">
        <v>5</v>
      </c>
      <c r="L50" s="155">
        <v>5</v>
      </c>
      <c r="M50" s="95">
        <v>5</v>
      </c>
      <c r="N50" s="156">
        <f t="shared" si="0"/>
        <v>1</v>
      </c>
      <c r="O50" s="154">
        <v>1</v>
      </c>
      <c r="P50" s="155">
        <v>5</v>
      </c>
      <c r="Q50" s="157">
        <v>5</v>
      </c>
      <c r="R50" s="158">
        <f>+Q50/P50</f>
        <v>1</v>
      </c>
      <c r="S50" s="157">
        <v>5</v>
      </c>
      <c r="T50" s="158">
        <f t="shared" si="20"/>
        <v>1</v>
      </c>
      <c r="U50" s="157">
        <v>5</v>
      </c>
      <c r="V50" s="158">
        <f t="shared" si="16"/>
        <v>1</v>
      </c>
      <c r="W50" s="95">
        <v>5</v>
      </c>
      <c r="X50" s="158">
        <f t="shared" si="4"/>
        <v>1</v>
      </c>
      <c r="Y50" s="155">
        <v>5</v>
      </c>
      <c r="Z50" s="125">
        <v>5</v>
      </c>
      <c r="AA50" s="158">
        <f>+Z50/Y50</f>
        <v>1</v>
      </c>
      <c r="AB50" s="155">
        <v>5</v>
      </c>
      <c r="AC50" s="125"/>
      <c r="AD50" s="155">
        <v>5</v>
      </c>
      <c r="AE50" s="125"/>
      <c r="AF50" s="158">
        <f>+M50/L50</f>
        <v>1</v>
      </c>
      <c r="AG50" s="158">
        <v>0.6</v>
      </c>
      <c r="AK50" s="164"/>
      <c r="AL50" s="138"/>
    </row>
    <row r="51" spans="1:38" s="107" customFormat="1" ht="51" hidden="1">
      <c r="A51" s="87" t="s">
        <v>95</v>
      </c>
      <c r="B51" s="93" t="s">
        <v>96</v>
      </c>
      <c r="C51" s="93" t="s">
        <v>97</v>
      </c>
      <c r="D51" s="93" t="s">
        <v>159</v>
      </c>
      <c r="E51" s="93" t="s">
        <v>100</v>
      </c>
      <c r="F51" s="256"/>
      <c r="G51" s="129" t="s">
        <v>66</v>
      </c>
      <c r="H51" s="123" t="s">
        <v>67</v>
      </c>
      <c r="I51" s="154"/>
      <c r="J51" s="124" t="s">
        <v>37</v>
      </c>
      <c r="K51" s="94">
        <v>103</v>
      </c>
      <c r="L51" s="155">
        <v>95</v>
      </c>
      <c r="M51" s="95">
        <v>95</v>
      </c>
      <c r="N51" s="156">
        <f t="shared" si="0"/>
        <v>1</v>
      </c>
      <c r="O51" s="154">
        <v>1</v>
      </c>
      <c r="P51" s="155">
        <v>103</v>
      </c>
      <c r="Q51" s="157">
        <v>103</v>
      </c>
      <c r="R51" s="158">
        <f>+Q51/P51</f>
        <v>1</v>
      </c>
      <c r="S51" s="157">
        <v>103</v>
      </c>
      <c r="T51" s="158">
        <f t="shared" si="20"/>
        <v>1</v>
      </c>
      <c r="U51" s="157">
        <v>103</v>
      </c>
      <c r="V51" s="158">
        <f t="shared" si="16"/>
        <v>1</v>
      </c>
      <c r="W51" s="95">
        <v>103</v>
      </c>
      <c r="X51" s="158">
        <f t="shared" si="4"/>
        <v>1</v>
      </c>
      <c r="Y51" s="155">
        <v>103</v>
      </c>
      <c r="Z51" s="125">
        <v>103</v>
      </c>
      <c r="AA51" s="158">
        <f>+Z51/Y51</f>
        <v>1</v>
      </c>
      <c r="AB51" s="155">
        <v>103</v>
      </c>
      <c r="AC51" s="125"/>
      <c r="AD51" s="155">
        <v>103</v>
      </c>
      <c r="AE51" s="125"/>
      <c r="AF51" s="158">
        <f>+M51/L51</f>
        <v>1</v>
      </c>
      <c r="AG51" s="158">
        <v>0.59370000000000001</v>
      </c>
      <c r="AK51" s="164"/>
      <c r="AL51" s="138"/>
    </row>
    <row r="52" spans="1:38" s="107" customFormat="1" ht="51" hidden="1">
      <c r="A52" s="87" t="s">
        <v>95</v>
      </c>
      <c r="B52" s="93" t="s">
        <v>96</v>
      </c>
      <c r="C52" s="93" t="s">
        <v>97</v>
      </c>
      <c r="D52" s="93" t="s">
        <v>159</v>
      </c>
      <c r="E52" s="93" t="s">
        <v>100</v>
      </c>
      <c r="F52" s="256"/>
      <c r="G52" s="128" t="s">
        <v>60</v>
      </c>
      <c r="H52" s="123" t="s">
        <v>36</v>
      </c>
      <c r="I52" s="154"/>
      <c r="J52" s="124" t="s">
        <v>37</v>
      </c>
      <c r="K52" s="75">
        <f t="shared" ref="K52:K63" si="21">+M52+W52+Y52+AB52+AD52</f>
        <v>1</v>
      </c>
      <c r="L52" s="155">
        <v>0</v>
      </c>
      <c r="M52" s="95">
        <v>0</v>
      </c>
      <c r="N52" s="135" t="s">
        <v>49</v>
      </c>
      <c r="O52" s="154" t="s">
        <v>49</v>
      </c>
      <c r="P52" s="155">
        <v>1</v>
      </c>
      <c r="Q52" s="157">
        <v>0</v>
      </c>
      <c r="R52" s="158">
        <f t="shared" si="2"/>
        <v>0</v>
      </c>
      <c r="S52" s="157">
        <v>0</v>
      </c>
      <c r="T52" s="158">
        <f t="shared" si="20"/>
        <v>0</v>
      </c>
      <c r="U52" s="157">
        <v>1</v>
      </c>
      <c r="V52" s="158">
        <f t="shared" si="16"/>
        <v>1</v>
      </c>
      <c r="W52" s="95">
        <v>1</v>
      </c>
      <c r="X52" s="158">
        <f t="shared" si="4"/>
        <v>1</v>
      </c>
      <c r="Y52" s="155">
        <v>0</v>
      </c>
      <c r="Z52" s="125">
        <v>0</v>
      </c>
      <c r="AA52" s="158">
        <v>0</v>
      </c>
      <c r="AB52" s="155">
        <v>0</v>
      </c>
      <c r="AC52" s="125"/>
      <c r="AD52" s="155">
        <v>0</v>
      </c>
      <c r="AE52" s="125"/>
      <c r="AF52" s="158">
        <v>1</v>
      </c>
      <c r="AG52" s="158">
        <v>1</v>
      </c>
      <c r="AH52" s="160">
        <f t="shared" ref="AH52:AH63" si="22">+M52+W52</f>
        <v>1</v>
      </c>
      <c r="AI52" s="160">
        <f t="shared" ref="AI52:AI63" si="23">+Y52+AB52+AD52</f>
        <v>0</v>
      </c>
      <c r="AJ52" s="160">
        <f t="shared" ref="AJ52:AJ63" si="24">+AH52+AI52</f>
        <v>1</v>
      </c>
      <c r="AK52" s="161">
        <f t="shared" ref="AK52:AK63" si="25">+AJ52-K52</f>
        <v>0</v>
      </c>
      <c r="AL52" s="138"/>
    </row>
    <row r="53" spans="1:38" s="107" customFormat="1" ht="51" hidden="1">
      <c r="A53" s="87" t="s">
        <v>95</v>
      </c>
      <c r="B53" s="93" t="s">
        <v>96</v>
      </c>
      <c r="C53" s="93" t="s">
        <v>97</v>
      </c>
      <c r="D53" s="93" t="s">
        <v>159</v>
      </c>
      <c r="E53" s="93" t="s">
        <v>100</v>
      </c>
      <c r="F53" s="256"/>
      <c r="G53" s="127" t="s">
        <v>59</v>
      </c>
      <c r="H53" s="123" t="s">
        <v>36</v>
      </c>
      <c r="I53" s="154"/>
      <c r="J53" s="124" t="s">
        <v>37</v>
      </c>
      <c r="K53" s="75">
        <f t="shared" si="21"/>
        <v>1</v>
      </c>
      <c r="L53" s="155">
        <v>0.2</v>
      </c>
      <c r="M53" s="95">
        <v>0.2</v>
      </c>
      <c r="N53" s="156">
        <f t="shared" si="0"/>
        <v>1</v>
      </c>
      <c r="O53" s="154">
        <v>1</v>
      </c>
      <c r="P53" s="155">
        <v>0.5</v>
      </c>
      <c r="Q53" s="169">
        <v>0.06</v>
      </c>
      <c r="R53" s="158">
        <f t="shared" si="2"/>
        <v>0.12</v>
      </c>
      <c r="S53" s="169">
        <v>0.13</v>
      </c>
      <c r="T53" s="158">
        <f t="shared" si="20"/>
        <v>0.26</v>
      </c>
      <c r="U53" s="169">
        <v>0.38</v>
      </c>
      <c r="V53" s="158">
        <f t="shared" si="16"/>
        <v>0.76</v>
      </c>
      <c r="W53" s="168">
        <v>0.42</v>
      </c>
      <c r="X53" s="158">
        <f t="shared" si="4"/>
        <v>0.84</v>
      </c>
      <c r="Y53" s="167">
        <v>0.24</v>
      </c>
      <c r="Z53" s="125">
        <v>0.05</v>
      </c>
      <c r="AA53" s="158">
        <f t="shared" ref="AA53:AA59" si="26">+Z53/Y53</f>
        <v>0.20833333333333334</v>
      </c>
      <c r="AB53" s="167">
        <v>7.0000000000000007E-2</v>
      </c>
      <c r="AC53" s="125"/>
      <c r="AD53" s="167">
        <v>7.0000000000000007E-2</v>
      </c>
      <c r="AE53" s="125"/>
      <c r="AF53" s="158">
        <v>0.77910000000000001</v>
      </c>
      <c r="AG53" s="158">
        <v>0.67</v>
      </c>
      <c r="AH53" s="160">
        <f t="shared" si="22"/>
        <v>0.62</v>
      </c>
      <c r="AI53" s="160">
        <f t="shared" si="23"/>
        <v>0.38</v>
      </c>
      <c r="AJ53" s="160">
        <f t="shared" si="24"/>
        <v>1</v>
      </c>
      <c r="AK53" s="161">
        <f t="shared" si="25"/>
        <v>0</v>
      </c>
      <c r="AL53" s="138"/>
    </row>
    <row r="54" spans="1:38" s="107" customFormat="1" ht="51">
      <c r="A54" s="87" t="s">
        <v>95</v>
      </c>
      <c r="B54" s="93" t="s">
        <v>96</v>
      </c>
      <c r="C54" s="93" t="s">
        <v>97</v>
      </c>
      <c r="D54" s="93" t="s">
        <v>101</v>
      </c>
      <c r="E54" s="93" t="s">
        <v>102</v>
      </c>
      <c r="F54" s="162">
        <f t="shared" ref="F54:F65" si="27">+K54</f>
        <v>7</v>
      </c>
      <c r="G54" s="129" t="s">
        <v>66</v>
      </c>
      <c r="H54" s="123" t="s">
        <v>36</v>
      </c>
      <c r="I54" s="154"/>
      <c r="J54" s="124" t="s">
        <v>37</v>
      </c>
      <c r="K54" s="75">
        <f t="shared" si="21"/>
        <v>7</v>
      </c>
      <c r="L54" s="155">
        <v>0</v>
      </c>
      <c r="M54" s="95">
        <v>0</v>
      </c>
      <c r="N54" s="135" t="s">
        <v>49</v>
      </c>
      <c r="O54" s="154" t="s">
        <v>49</v>
      </c>
      <c r="P54" s="155">
        <v>0</v>
      </c>
      <c r="Q54" s="157">
        <v>0</v>
      </c>
      <c r="R54" s="158" t="e">
        <f t="shared" si="2"/>
        <v>#DIV/0!</v>
      </c>
      <c r="S54" s="157">
        <v>0</v>
      </c>
      <c r="T54" s="158">
        <v>0</v>
      </c>
      <c r="U54" s="157">
        <v>0</v>
      </c>
      <c r="V54" s="158">
        <v>0</v>
      </c>
      <c r="W54" s="95">
        <v>0</v>
      </c>
      <c r="X54" s="158">
        <v>0</v>
      </c>
      <c r="Y54" s="155">
        <v>7</v>
      </c>
      <c r="Z54" s="125">
        <v>0</v>
      </c>
      <c r="AA54" s="158">
        <f t="shared" si="26"/>
        <v>0</v>
      </c>
      <c r="AB54" s="155">
        <v>0</v>
      </c>
      <c r="AC54" s="125"/>
      <c r="AD54" s="155">
        <v>0</v>
      </c>
      <c r="AE54" s="125"/>
      <c r="AF54" s="158">
        <v>0</v>
      </c>
      <c r="AG54" s="158">
        <f>+M54/K54</f>
        <v>0</v>
      </c>
      <c r="AH54" s="160">
        <f t="shared" si="22"/>
        <v>0</v>
      </c>
      <c r="AI54" s="160">
        <f t="shared" si="23"/>
        <v>7</v>
      </c>
      <c r="AJ54" s="160">
        <f t="shared" si="24"/>
        <v>7</v>
      </c>
      <c r="AK54" s="161">
        <f t="shared" si="25"/>
        <v>0</v>
      </c>
      <c r="AL54" s="138"/>
    </row>
    <row r="55" spans="1:38" s="107" customFormat="1" ht="51" hidden="1">
      <c r="A55" s="87" t="s">
        <v>95</v>
      </c>
      <c r="B55" s="93" t="s">
        <v>96</v>
      </c>
      <c r="C55" s="93" t="s">
        <v>97</v>
      </c>
      <c r="D55" s="93" t="s">
        <v>103</v>
      </c>
      <c r="E55" s="93" t="s">
        <v>104</v>
      </c>
      <c r="F55" s="162">
        <f t="shared" si="27"/>
        <v>353</v>
      </c>
      <c r="G55" s="129" t="s">
        <v>66</v>
      </c>
      <c r="H55" s="123" t="s">
        <v>36</v>
      </c>
      <c r="I55" s="154"/>
      <c r="J55" s="124" t="s">
        <v>37</v>
      </c>
      <c r="K55" s="75">
        <f t="shared" si="21"/>
        <v>353</v>
      </c>
      <c r="L55" s="155">
        <v>0</v>
      </c>
      <c r="M55" s="95">
        <v>0</v>
      </c>
      <c r="N55" s="135" t="s">
        <v>49</v>
      </c>
      <c r="O55" s="154" t="s">
        <v>49</v>
      </c>
      <c r="P55" s="155">
        <v>112</v>
      </c>
      <c r="Q55" s="157">
        <v>0</v>
      </c>
      <c r="R55" s="158">
        <f t="shared" si="2"/>
        <v>0</v>
      </c>
      <c r="S55" s="157">
        <v>0</v>
      </c>
      <c r="T55" s="158">
        <f t="shared" ref="T55:T86" si="28">+S55/P55</f>
        <v>0</v>
      </c>
      <c r="U55" s="157">
        <v>2</v>
      </c>
      <c r="V55" s="158">
        <f t="shared" si="16"/>
        <v>1.7857142857142856E-2</v>
      </c>
      <c r="W55" s="95">
        <v>82</v>
      </c>
      <c r="X55" s="158">
        <f t="shared" si="4"/>
        <v>0.7321428571428571</v>
      </c>
      <c r="Y55" s="155">
        <v>264</v>
      </c>
      <c r="Z55" s="125">
        <v>50</v>
      </c>
      <c r="AA55" s="158">
        <f t="shared" si="26"/>
        <v>0.18939393939393939</v>
      </c>
      <c r="AB55" s="155">
        <v>7</v>
      </c>
      <c r="AC55" s="125"/>
      <c r="AD55" s="155">
        <v>0</v>
      </c>
      <c r="AE55" s="125"/>
      <c r="AF55" s="158">
        <v>0.38150000000000001</v>
      </c>
      <c r="AG55" s="158">
        <v>0.37390000000000001</v>
      </c>
      <c r="AH55" s="160">
        <f t="shared" si="22"/>
        <v>82</v>
      </c>
      <c r="AI55" s="160">
        <f t="shared" si="23"/>
        <v>271</v>
      </c>
      <c r="AJ55" s="160">
        <f t="shared" si="24"/>
        <v>353</v>
      </c>
      <c r="AK55" s="161">
        <f t="shared" si="25"/>
        <v>0</v>
      </c>
      <c r="AL55" s="138"/>
    </row>
    <row r="56" spans="1:38" s="107" customFormat="1" ht="51" hidden="1">
      <c r="A56" s="87" t="s">
        <v>95</v>
      </c>
      <c r="B56" s="93" t="s">
        <v>96</v>
      </c>
      <c r="C56" s="93" t="s">
        <v>97</v>
      </c>
      <c r="D56" s="93" t="s">
        <v>186</v>
      </c>
      <c r="E56" s="93" t="s">
        <v>105</v>
      </c>
      <c r="F56" s="162">
        <f t="shared" si="27"/>
        <v>107</v>
      </c>
      <c r="G56" s="129" t="s">
        <v>66</v>
      </c>
      <c r="H56" s="123" t="s">
        <v>36</v>
      </c>
      <c r="I56" s="154"/>
      <c r="J56" s="124" t="s">
        <v>37</v>
      </c>
      <c r="K56" s="75">
        <f t="shared" si="21"/>
        <v>107</v>
      </c>
      <c r="L56" s="155">
        <v>1</v>
      </c>
      <c r="M56" s="95">
        <v>2</v>
      </c>
      <c r="N56" s="156">
        <f t="shared" si="0"/>
        <v>2</v>
      </c>
      <c r="O56" s="154">
        <v>2</v>
      </c>
      <c r="P56" s="155">
        <v>36</v>
      </c>
      <c r="Q56" s="157">
        <v>0</v>
      </c>
      <c r="R56" s="158">
        <f t="shared" si="2"/>
        <v>0</v>
      </c>
      <c r="S56" s="157">
        <v>0</v>
      </c>
      <c r="T56" s="158">
        <f t="shared" si="28"/>
        <v>0</v>
      </c>
      <c r="U56" s="157">
        <v>6</v>
      </c>
      <c r="V56" s="158">
        <f t="shared" si="16"/>
        <v>0.16666666666666666</v>
      </c>
      <c r="W56" s="95">
        <v>36</v>
      </c>
      <c r="X56" s="158">
        <f t="shared" si="4"/>
        <v>1</v>
      </c>
      <c r="Y56" s="155">
        <v>69</v>
      </c>
      <c r="Z56" s="125">
        <v>22</v>
      </c>
      <c r="AA56" s="158">
        <f t="shared" si="26"/>
        <v>0.3188405797101449</v>
      </c>
      <c r="AB56" s="155">
        <v>0</v>
      </c>
      <c r="AC56" s="125"/>
      <c r="AD56" s="155">
        <v>0</v>
      </c>
      <c r="AE56" s="125"/>
      <c r="AF56" s="158">
        <v>0.56069999999999998</v>
      </c>
      <c r="AG56" s="158">
        <v>0.56069999999999998</v>
      </c>
      <c r="AH56" s="160">
        <f t="shared" si="22"/>
        <v>38</v>
      </c>
      <c r="AI56" s="160">
        <f t="shared" si="23"/>
        <v>69</v>
      </c>
      <c r="AJ56" s="160">
        <f t="shared" si="24"/>
        <v>107</v>
      </c>
      <c r="AK56" s="161">
        <f t="shared" si="25"/>
        <v>0</v>
      </c>
      <c r="AL56" s="138"/>
    </row>
    <row r="57" spans="1:38" s="107" customFormat="1" ht="38.25" hidden="1">
      <c r="A57" s="87" t="s">
        <v>95</v>
      </c>
      <c r="B57" s="93" t="s">
        <v>96</v>
      </c>
      <c r="C57" s="93" t="s">
        <v>106</v>
      </c>
      <c r="D57" s="93" t="s">
        <v>107</v>
      </c>
      <c r="E57" s="93" t="s">
        <v>108</v>
      </c>
      <c r="F57" s="162">
        <f t="shared" si="27"/>
        <v>1400</v>
      </c>
      <c r="G57" s="131" t="s">
        <v>75</v>
      </c>
      <c r="H57" s="123" t="s">
        <v>36</v>
      </c>
      <c r="I57" s="154"/>
      <c r="J57" s="124" t="s">
        <v>37</v>
      </c>
      <c r="K57" s="75">
        <f t="shared" si="21"/>
        <v>1400</v>
      </c>
      <c r="L57" s="155">
        <v>36</v>
      </c>
      <c r="M57" s="95">
        <v>36</v>
      </c>
      <c r="N57" s="156">
        <f t="shared" si="0"/>
        <v>1</v>
      </c>
      <c r="O57" s="154">
        <v>1</v>
      </c>
      <c r="P57" s="155">
        <v>391</v>
      </c>
      <c r="Q57" s="157">
        <v>101</v>
      </c>
      <c r="R57" s="158">
        <f t="shared" si="2"/>
        <v>0.25831202046035806</v>
      </c>
      <c r="S57" s="169">
        <v>205.25</v>
      </c>
      <c r="T57" s="158">
        <f t="shared" si="28"/>
        <v>0.52493606138107418</v>
      </c>
      <c r="U57" s="169">
        <v>249.24</v>
      </c>
      <c r="V57" s="158">
        <f t="shared" si="16"/>
        <v>0.63744245524296672</v>
      </c>
      <c r="W57" s="95">
        <v>374.5</v>
      </c>
      <c r="X57" s="158">
        <f t="shared" si="4"/>
        <v>0.9578005115089514</v>
      </c>
      <c r="Y57" s="155">
        <v>541.5</v>
      </c>
      <c r="Z57" s="125">
        <v>328.69</v>
      </c>
      <c r="AA57" s="158">
        <f t="shared" si="26"/>
        <v>0.6069990766389658</v>
      </c>
      <c r="AB57" s="155">
        <v>447</v>
      </c>
      <c r="AC57" s="125"/>
      <c r="AD57" s="155">
        <v>1</v>
      </c>
      <c r="AE57" s="125"/>
      <c r="AF57" s="158">
        <v>0.77649999999999997</v>
      </c>
      <c r="AG57" s="158">
        <v>0.52800000000000002</v>
      </c>
      <c r="AH57" s="160">
        <f t="shared" si="22"/>
        <v>410.5</v>
      </c>
      <c r="AI57" s="160">
        <f t="shared" si="23"/>
        <v>989.5</v>
      </c>
      <c r="AJ57" s="160">
        <f t="shared" si="24"/>
        <v>1400</v>
      </c>
      <c r="AK57" s="161">
        <f t="shared" si="25"/>
        <v>0</v>
      </c>
      <c r="AL57" s="138"/>
    </row>
    <row r="58" spans="1:38" s="107" customFormat="1" ht="38.25" hidden="1">
      <c r="A58" s="87" t="s">
        <v>95</v>
      </c>
      <c r="B58" s="93" t="s">
        <v>96</v>
      </c>
      <c r="C58" s="93" t="s">
        <v>106</v>
      </c>
      <c r="D58" s="93" t="s">
        <v>109</v>
      </c>
      <c r="E58" s="93" t="s">
        <v>110</v>
      </c>
      <c r="F58" s="162">
        <f t="shared" si="27"/>
        <v>1.0000000000000002</v>
      </c>
      <c r="G58" s="131" t="s">
        <v>75</v>
      </c>
      <c r="H58" s="123" t="s">
        <v>36</v>
      </c>
      <c r="I58" s="154"/>
      <c r="J58" s="124" t="s">
        <v>37</v>
      </c>
      <c r="K58" s="75">
        <f t="shared" si="21"/>
        <v>1.0000000000000002</v>
      </c>
      <c r="L58" s="155">
        <v>0.2</v>
      </c>
      <c r="M58" s="95">
        <v>0.2</v>
      </c>
      <c r="N58" s="156">
        <f t="shared" si="0"/>
        <v>1</v>
      </c>
      <c r="O58" s="154">
        <v>1</v>
      </c>
      <c r="P58" s="155">
        <v>0.4</v>
      </c>
      <c r="Q58" s="169">
        <v>0.09</v>
      </c>
      <c r="R58" s="158">
        <f t="shared" si="2"/>
        <v>0.22499999999999998</v>
      </c>
      <c r="S58" s="169">
        <v>0.21</v>
      </c>
      <c r="T58" s="158">
        <f t="shared" si="28"/>
        <v>0.52499999999999991</v>
      </c>
      <c r="U58" s="169">
        <v>0.34</v>
      </c>
      <c r="V58" s="158">
        <f t="shared" si="16"/>
        <v>0.85</v>
      </c>
      <c r="W58" s="95">
        <v>0.4</v>
      </c>
      <c r="X58" s="158">
        <f t="shared" si="4"/>
        <v>1</v>
      </c>
      <c r="Y58" s="155">
        <v>0.3</v>
      </c>
      <c r="Z58" s="125">
        <v>0.15</v>
      </c>
      <c r="AA58" s="158">
        <f t="shared" si="26"/>
        <v>0.5</v>
      </c>
      <c r="AB58" s="155">
        <v>0.1</v>
      </c>
      <c r="AC58" s="125"/>
      <c r="AD58" s="155">
        <v>0</v>
      </c>
      <c r="AE58" s="125"/>
      <c r="AF58" s="158">
        <v>0.83330000000000004</v>
      </c>
      <c r="AG58" s="158">
        <v>0.75</v>
      </c>
      <c r="AH58" s="160">
        <f t="shared" si="22"/>
        <v>0.60000000000000009</v>
      </c>
      <c r="AI58" s="160">
        <f t="shared" si="23"/>
        <v>0.4</v>
      </c>
      <c r="AJ58" s="160">
        <f t="shared" si="24"/>
        <v>1</v>
      </c>
      <c r="AK58" s="161">
        <f t="shared" si="25"/>
        <v>0</v>
      </c>
      <c r="AL58" s="138"/>
    </row>
    <row r="59" spans="1:38" s="107" customFormat="1" ht="51" hidden="1">
      <c r="A59" s="87" t="s">
        <v>111</v>
      </c>
      <c r="B59" s="93" t="s">
        <v>112</v>
      </c>
      <c r="C59" s="93" t="s">
        <v>113</v>
      </c>
      <c r="D59" s="93" t="s">
        <v>114</v>
      </c>
      <c r="E59" s="93" t="s">
        <v>115</v>
      </c>
      <c r="F59" s="162">
        <f t="shared" si="27"/>
        <v>2500</v>
      </c>
      <c r="G59" s="133" t="s">
        <v>116</v>
      </c>
      <c r="H59" s="123" t="s">
        <v>36</v>
      </c>
      <c r="I59" s="154"/>
      <c r="J59" s="124" t="s">
        <v>37</v>
      </c>
      <c r="K59" s="75">
        <f t="shared" si="21"/>
        <v>2500</v>
      </c>
      <c r="L59" s="155">
        <v>596</v>
      </c>
      <c r="M59" s="95">
        <v>596</v>
      </c>
      <c r="N59" s="156">
        <f t="shared" si="0"/>
        <v>1</v>
      </c>
      <c r="O59" s="154">
        <v>1</v>
      </c>
      <c r="P59" s="155">
        <v>755</v>
      </c>
      <c r="Q59" s="157">
        <v>251</v>
      </c>
      <c r="R59" s="158">
        <f t="shared" si="2"/>
        <v>0.33245033112582784</v>
      </c>
      <c r="S59" s="157">
        <v>258</v>
      </c>
      <c r="T59" s="158">
        <f t="shared" si="28"/>
        <v>0.34172185430463575</v>
      </c>
      <c r="U59" s="157">
        <v>414</v>
      </c>
      <c r="V59" s="158">
        <f t="shared" si="16"/>
        <v>0.54834437086092713</v>
      </c>
      <c r="W59" s="95">
        <v>755</v>
      </c>
      <c r="X59" s="158">
        <f t="shared" si="4"/>
        <v>1</v>
      </c>
      <c r="Y59" s="155">
        <v>782</v>
      </c>
      <c r="Z59" s="125">
        <v>348</v>
      </c>
      <c r="AA59" s="158">
        <f t="shared" si="26"/>
        <v>0.44501278772378516</v>
      </c>
      <c r="AB59" s="155">
        <v>340</v>
      </c>
      <c r="AC59" s="125"/>
      <c r="AD59" s="155">
        <v>27</v>
      </c>
      <c r="AE59" s="125"/>
      <c r="AF59" s="158">
        <v>0.79649999999999999</v>
      </c>
      <c r="AG59" s="158">
        <v>0.67959999999999998</v>
      </c>
      <c r="AH59" s="160">
        <f t="shared" si="22"/>
        <v>1351</v>
      </c>
      <c r="AI59" s="160">
        <f t="shared" si="23"/>
        <v>1149</v>
      </c>
      <c r="AJ59" s="160">
        <f t="shared" si="24"/>
        <v>2500</v>
      </c>
      <c r="AK59" s="161">
        <f t="shared" si="25"/>
        <v>0</v>
      </c>
      <c r="AL59" s="138"/>
    </row>
    <row r="60" spans="1:38" s="107" customFormat="1" ht="38.25" hidden="1">
      <c r="A60" s="87" t="s">
        <v>111</v>
      </c>
      <c r="B60" s="93" t="s">
        <v>112</v>
      </c>
      <c r="C60" s="93" t="s">
        <v>117</v>
      </c>
      <c r="D60" s="93" t="s">
        <v>118</v>
      </c>
      <c r="E60" s="93" t="s">
        <v>119</v>
      </c>
      <c r="F60" s="162">
        <f t="shared" si="27"/>
        <v>1</v>
      </c>
      <c r="G60" s="122" t="s">
        <v>35</v>
      </c>
      <c r="H60" s="123" t="s">
        <v>36</v>
      </c>
      <c r="I60" s="154"/>
      <c r="J60" s="124" t="s">
        <v>37</v>
      </c>
      <c r="K60" s="75">
        <f t="shared" si="21"/>
        <v>1</v>
      </c>
      <c r="L60" s="155">
        <v>0.1</v>
      </c>
      <c r="M60" s="95">
        <v>0.1</v>
      </c>
      <c r="N60" s="156">
        <f t="shared" si="0"/>
        <v>1</v>
      </c>
      <c r="O60" s="154">
        <v>1</v>
      </c>
      <c r="P60" s="155">
        <v>0.3</v>
      </c>
      <c r="Q60" s="169">
        <v>0.05</v>
      </c>
      <c r="R60" s="158">
        <f t="shared" si="2"/>
        <v>0.16666666666666669</v>
      </c>
      <c r="S60" s="169">
        <v>0.09</v>
      </c>
      <c r="T60" s="158">
        <f t="shared" si="28"/>
        <v>0.3</v>
      </c>
      <c r="U60" s="169">
        <v>0.15</v>
      </c>
      <c r="V60" s="158">
        <f t="shared" si="16"/>
        <v>0.5</v>
      </c>
      <c r="W60" s="95">
        <v>0.3</v>
      </c>
      <c r="X60" s="158">
        <f t="shared" si="4"/>
        <v>1</v>
      </c>
      <c r="Y60" s="155">
        <v>0.3</v>
      </c>
      <c r="Z60" s="125">
        <v>0.12</v>
      </c>
      <c r="AA60" s="158">
        <f>+Z60/Y60</f>
        <v>0.4</v>
      </c>
      <c r="AB60" s="167">
        <v>0.25</v>
      </c>
      <c r="AC60" s="125"/>
      <c r="AD60" s="167">
        <v>0.05</v>
      </c>
      <c r="AE60" s="125"/>
      <c r="AF60" s="158">
        <v>0.7429</v>
      </c>
      <c r="AG60" s="158">
        <v>0.52</v>
      </c>
      <c r="AH60" s="160">
        <f t="shared" si="22"/>
        <v>0.4</v>
      </c>
      <c r="AI60" s="160">
        <f t="shared" si="23"/>
        <v>0.60000000000000009</v>
      </c>
      <c r="AJ60" s="160">
        <f t="shared" si="24"/>
        <v>1</v>
      </c>
      <c r="AK60" s="161">
        <f t="shared" si="25"/>
        <v>0</v>
      </c>
      <c r="AL60" s="138"/>
    </row>
    <row r="61" spans="1:38" s="107" customFormat="1" ht="38.25" hidden="1">
      <c r="A61" s="87" t="s">
        <v>111</v>
      </c>
      <c r="B61" s="93" t="s">
        <v>112</v>
      </c>
      <c r="C61" s="93" t="s">
        <v>117</v>
      </c>
      <c r="D61" s="93" t="s">
        <v>120</v>
      </c>
      <c r="E61" s="93" t="s">
        <v>121</v>
      </c>
      <c r="F61" s="162">
        <f t="shared" si="27"/>
        <v>1</v>
      </c>
      <c r="G61" s="122" t="s">
        <v>35</v>
      </c>
      <c r="H61" s="123" t="s">
        <v>36</v>
      </c>
      <c r="I61" s="154"/>
      <c r="J61" s="124" t="s">
        <v>37</v>
      </c>
      <c r="K61" s="75">
        <f t="shared" si="21"/>
        <v>1</v>
      </c>
      <c r="L61" s="155">
        <v>0.2</v>
      </c>
      <c r="M61" s="95">
        <v>0.2</v>
      </c>
      <c r="N61" s="156">
        <f t="shared" si="0"/>
        <v>1</v>
      </c>
      <c r="O61" s="154">
        <v>1</v>
      </c>
      <c r="P61" s="155">
        <v>0.3</v>
      </c>
      <c r="Q61" s="169">
        <v>0.02</v>
      </c>
      <c r="R61" s="158">
        <f t="shared" si="2"/>
        <v>6.6666666666666666E-2</v>
      </c>
      <c r="S61" s="169">
        <v>0.05</v>
      </c>
      <c r="T61" s="158">
        <f t="shared" si="28"/>
        <v>0.16666666666666669</v>
      </c>
      <c r="U61" s="169">
        <v>0.16</v>
      </c>
      <c r="V61" s="158">
        <f t="shared" si="16"/>
        <v>0.53333333333333333</v>
      </c>
      <c r="W61" s="95">
        <v>0.3</v>
      </c>
      <c r="X61" s="158">
        <f t="shared" si="4"/>
        <v>1</v>
      </c>
      <c r="Y61" s="167">
        <v>0.25</v>
      </c>
      <c r="Z61" s="125">
        <v>0.12</v>
      </c>
      <c r="AA61" s="158">
        <f>+Z61/Y61</f>
        <v>0.48</v>
      </c>
      <c r="AB61" s="155">
        <v>0.2</v>
      </c>
      <c r="AC61" s="125"/>
      <c r="AD61" s="167">
        <v>0.05</v>
      </c>
      <c r="AE61" s="125"/>
      <c r="AF61" s="158">
        <v>0.82669999999999999</v>
      </c>
      <c r="AG61" s="158">
        <v>0.62</v>
      </c>
      <c r="AH61" s="160">
        <f t="shared" si="22"/>
        <v>0.5</v>
      </c>
      <c r="AI61" s="160">
        <f t="shared" si="23"/>
        <v>0.5</v>
      </c>
      <c r="AJ61" s="160">
        <f t="shared" si="24"/>
        <v>1</v>
      </c>
      <c r="AK61" s="161">
        <f t="shared" si="25"/>
        <v>0</v>
      </c>
      <c r="AL61" s="138"/>
    </row>
    <row r="62" spans="1:38" s="107" customFormat="1" ht="38.25" hidden="1">
      <c r="A62" s="87" t="s">
        <v>111</v>
      </c>
      <c r="B62" s="93" t="s">
        <v>112</v>
      </c>
      <c r="C62" s="93" t="s">
        <v>117</v>
      </c>
      <c r="D62" s="93" t="s">
        <v>122</v>
      </c>
      <c r="E62" s="93" t="s">
        <v>123</v>
      </c>
      <c r="F62" s="162">
        <f t="shared" si="27"/>
        <v>16</v>
      </c>
      <c r="G62" s="122" t="s">
        <v>35</v>
      </c>
      <c r="H62" s="123" t="s">
        <v>36</v>
      </c>
      <c r="I62" s="154"/>
      <c r="J62" s="124" t="s">
        <v>37</v>
      </c>
      <c r="K62" s="75">
        <f t="shared" si="21"/>
        <v>16</v>
      </c>
      <c r="L62" s="155">
        <v>1</v>
      </c>
      <c r="M62" s="95">
        <v>2</v>
      </c>
      <c r="N62" s="156">
        <f t="shared" si="0"/>
        <v>2</v>
      </c>
      <c r="O62" s="154">
        <v>2</v>
      </c>
      <c r="P62" s="155">
        <v>5</v>
      </c>
      <c r="Q62" s="157">
        <v>0</v>
      </c>
      <c r="R62" s="158">
        <f t="shared" si="2"/>
        <v>0</v>
      </c>
      <c r="S62" s="157">
        <v>0</v>
      </c>
      <c r="T62" s="158">
        <f t="shared" si="28"/>
        <v>0</v>
      </c>
      <c r="U62" s="157">
        <v>0</v>
      </c>
      <c r="V62" s="158">
        <f t="shared" si="16"/>
        <v>0</v>
      </c>
      <c r="W62" s="95">
        <v>5</v>
      </c>
      <c r="X62" s="158">
        <f t="shared" si="4"/>
        <v>1</v>
      </c>
      <c r="Y62" s="155">
        <v>6</v>
      </c>
      <c r="Z62" s="125">
        <v>0</v>
      </c>
      <c r="AA62" s="158">
        <v>0</v>
      </c>
      <c r="AB62" s="155">
        <v>2</v>
      </c>
      <c r="AC62" s="125"/>
      <c r="AD62" s="155">
        <v>1</v>
      </c>
      <c r="AE62" s="125"/>
      <c r="AF62" s="158">
        <v>0.53849999999999998</v>
      </c>
      <c r="AG62" s="158">
        <v>0.4375</v>
      </c>
      <c r="AH62" s="160">
        <f t="shared" si="22"/>
        <v>7</v>
      </c>
      <c r="AI62" s="160">
        <f t="shared" si="23"/>
        <v>9</v>
      </c>
      <c r="AJ62" s="160">
        <f t="shared" si="24"/>
        <v>16</v>
      </c>
      <c r="AK62" s="161">
        <f t="shared" si="25"/>
        <v>0</v>
      </c>
      <c r="AL62" s="138"/>
    </row>
    <row r="63" spans="1:38" s="107" customFormat="1" ht="63.75" hidden="1">
      <c r="A63" s="87" t="s">
        <v>111</v>
      </c>
      <c r="B63" s="93" t="s">
        <v>112</v>
      </c>
      <c r="C63" s="93" t="s">
        <v>117</v>
      </c>
      <c r="D63" s="93" t="s">
        <v>124</v>
      </c>
      <c r="E63" s="93" t="s">
        <v>125</v>
      </c>
      <c r="F63" s="162">
        <f t="shared" si="27"/>
        <v>60</v>
      </c>
      <c r="G63" s="122" t="s">
        <v>35</v>
      </c>
      <c r="H63" s="123" t="s">
        <v>36</v>
      </c>
      <c r="I63" s="154"/>
      <c r="J63" s="124" t="s">
        <v>37</v>
      </c>
      <c r="K63" s="75">
        <f t="shared" si="21"/>
        <v>60</v>
      </c>
      <c r="L63" s="155">
        <v>5</v>
      </c>
      <c r="M63" s="95">
        <v>6</v>
      </c>
      <c r="N63" s="156">
        <f t="shared" si="0"/>
        <v>1.2</v>
      </c>
      <c r="O63" s="154">
        <v>1.2</v>
      </c>
      <c r="P63" s="155">
        <v>16</v>
      </c>
      <c r="Q63" s="157">
        <v>0</v>
      </c>
      <c r="R63" s="158">
        <f t="shared" si="2"/>
        <v>0</v>
      </c>
      <c r="S63" s="157">
        <v>0</v>
      </c>
      <c r="T63" s="158">
        <f t="shared" si="28"/>
        <v>0</v>
      </c>
      <c r="U63" s="157">
        <v>4</v>
      </c>
      <c r="V63" s="158">
        <f t="shared" si="16"/>
        <v>0.25</v>
      </c>
      <c r="W63" s="95">
        <v>16</v>
      </c>
      <c r="X63" s="158">
        <f t="shared" si="4"/>
        <v>1</v>
      </c>
      <c r="Y63" s="155">
        <v>20</v>
      </c>
      <c r="Z63" s="125">
        <v>4</v>
      </c>
      <c r="AA63" s="158">
        <f>+Z63/Y63</f>
        <v>0.2</v>
      </c>
      <c r="AB63" s="155">
        <v>16</v>
      </c>
      <c r="AC63" s="125"/>
      <c r="AD63" s="155">
        <v>2</v>
      </c>
      <c r="AE63" s="125"/>
      <c r="AF63" s="158">
        <v>0.61899999999999999</v>
      </c>
      <c r="AG63" s="158">
        <v>0.43330000000000002</v>
      </c>
      <c r="AH63" s="160">
        <f t="shared" si="22"/>
        <v>22</v>
      </c>
      <c r="AI63" s="160">
        <f t="shared" si="23"/>
        <v>38</v>
      </c>
      <c r="AJ63" s="160">
        <f t="shared" si="24"/>
        <v>60</v>
      </c>
      <c r="AK63" s="161">
        <f t="shared" si="25"/>
        <v>0</v>
      </c>
      <c r="AL63" s="138"/>
    </row>
    <row r="64" spans="1:38" s="107" customFormat="1" ht="51" hidden="1">
      <c r="A64" s="87" t="s">
        <v>111</v>
      </c>
      <c r="B64" s="93" t="s">
        <v>112</v>
      </c>
      <c r="C64" s="93" t="s">
        <v>126</v>
      </c>
      <c r="D64" s="93" t="s">
        <v>127</v>
      </c>
      <c r="E64" s="93" t="s">
        <v>128</v>
      </c>
      <c r="F64" s="162">
        <f t="shared" si="27"/>
        <v>10</v>
      </c>
      <c r="G64" s="122" t="s">
        <v>35</v>
      </c>
      <c r="H64" s="123" t="s">
        <v>42</v>
      </c>
      <c r="I64" s="154"/>
      <c r="J64" s="124" t="s">
        <v>37</v>
      </c>
      <c r="K64" s="75">
        <f>+AD64</f>
        <v>10</v>
      </c>
      <c r="L64" s="155">
        <v>1</v>
      </c>
      <c r="M64" s="95">
        <v>1</v>
      </c>
      <c r="N64" s="156">
        <f t="shared" si="0"/>
        <v>1</v>
      </c>
      <c r="O64" s="154">
        <v>1</v>
      </c>
      <c r="P64" s="155">
        <v>4</v>
      </c>
      <c r="Q64" s="157">
        <v>1</v>
      </c>
      <c r="R64" s="158">
        <f t="shared" si="2"/>
        <v>0.25</v>
      </c>
      <c r="S64" s="157">
        <v>3</v>
      </c>
      <c r="T64" s="158">
        <f t="shared" si="28"/>
        <v>0.75</v>
      </c>
      <c r="U64" s="157">
        <v>3</v>
      </c>
      <c r="V64" s="158">
        <f t="shared" si="16"/>
        <v>0.75</v>
      </c>
      <c r="W64" s="95">
        <v>4</v>
      </c>
      <c r="X64" s="158">
        <f t="shared" si="4"/>
        <v>1</v>
      </c>
      <c r="Y64" s="155">
        <v>7</v>
      </c>
      <c r="Z64" s="125">
        <v>7</v>
      </c>
      <c r="AA64" s="158">
        <f>(Z64-W64)/(Y64-W64)</f>
        <v>1</v>
      </c>
      <c r="AB64" s="155">
        <v>9</v>
      </c>
      <c r="AC64" s="125"/>
      <c r="AD64" s="155">
        <v>10</v>
      </c>
      <c r="AE64" s="125"/>
      <c r="AF64" s="158">
        <v>1</v>
      </c>
      <c r="AG64" s="158">
        <v>0.7</v>
      </c>
      <c r="AH64" s="160">
        <f>+W64</f>
        <v>4</v>
      </c>
      <c r="AI64" s="160">
        <f>+AD64</f>
        <v>10</v>
      </c>
      <c r="AK64" s="163">
        <f>+AI64-AH64</f>
        <v>6</v>
      </c>
      <c r="AL64" s="138"/>
    </row>
    <row r="65" spans="1:38" s="107" customFormat="1" ht="51" hidden="1">
      <c r="A65" s="87" t="s">
        <v>111</v>
      </c>
      <c r="B65" s="93" t="s">
        <v>112</v>
      </c>
      <c r="C65" s="93" t="s">
        <v>126</v>
      </c>
      <c r="D65" s="93" t="s">
        <v>129</v>
      </c>
      <c r="E65" s="93" t="s">
        <v>130</v>
      </c>
      <c r="F65" s="162">
        <f t="shared" si="27"/>
        <v>9</v>
      </c>
      <c r="G65" s="122" t="s">
        <v>35</v>
      </c>
      <c r="H65" s="123" t="s">
        <v>67</v>
      </c>
      <c r="I65" s="154"/>
      <c r="J65" s="124" t="s">
        <v>37</v>
      </c>
      <c r="K65" s="75">
        <v>9</v>
      </c>
      <c r="L65" s="155">
        <v>7</v>
      </c>
      <c r="M65" s="95">
        <v>8</v>
      </c>
      <c r="N65" s="156">
        <f t="shared" si="0"/>
        <v>1.1428571428571428</v>
      </c>
      <c r="O65" s="154">
        <v>1.1428571428571428</v>
      </c>
      <c r="P65" s="155">
        <v>9</v>
      </c>
      <c r="Q65" s="157">
        <v>0</v>
      </c>
      <c r="R65" s="158">
        <f>+Q65/P65</f>
        <v>0</v>
      </c>
      <c r="S65" s="157">
        <v>9</v>
      </c>
      <c r="T65" s="158">
        <f t="shared" si="28"/>
        <v>1</v>
      </c>
      <c r="U65" s="157">
        <v>9</v>
      </c>
      <c r="V65" s="158">
        <f t="shared" si="16"/>
        <v>1</v>
      </c>
      <c r="W65" s="95">
        <v>9</v>
      </c>
      <c r="X65" s="158">
        <f t="shared" si="4"/>
        <v>1</v>
      </c>
      <c r="Y65" s="155">
        <v>9</v>
      </c>
      <c r="Z65" s="125">
        <v>9</v>
      </c>
      <c r="AA65" s="158">
        <f t="shared" ref="AA65:AA71" si="29">+Z65/Y65</f>
        <v>1</v>
      </c>
      <c r="AB65" s="155">
        <v>9</v>
      </c>
      <c r="AC65" s="125"/>
      <c r="AD65" s="155">
        <v>9</v>
      </c>
      <c r="AE65" s="125"/>
      <c r="AF65" s="158">
        <v>1.04</v>
      </c>
      <c r="AG65" s="158">
        <v>0.60470000000000002</v>
      </c>
      <c r="AK65" s="164"/>
      <c r="AL65" s="138"/>
    </row>
    <row r="66" spans="1:38" s="107" customFormat="1" ht="51" hidden="1">
      <c r="A66" s="87" t="s">
        <v>111</v>
      </c>
      <c r="B66" s="93" t="s">
        <v>112</v>
      </c>
      <c r="C66" s="93" t="s">
        <v>126</v>
      </c>
      <c r="D66" s="93" t="s">
        <v>131</v>
      </c>
      <c r="E66" s="93" t="s">
        <v>132</v>
      </c>
      <c r="F66" s="256">
        <f>+K66+K67+K68+K69+K70</f>
        <v>141480</v>
      </c>
      <c r="G66" s="122" t="s">
        <v>35</v>
      </c>
      <c r="H66" s="123" t="s">
        <v>36</v>
      </c>
      <c r="I66" s="154"/>
      <c r="J66" s="124" t="s">
        <v>37</v>
      </c>
      <c r="K66" s="75">
        <f t="shared" ref="K66:K71" si="30">+M66+W66+Y66+AB66+AD66</f>
        <v>84</v>
      </c>
      <c r="L66" s="155">
        <v>2</v>
      </c>
      <c r="M66" s="95">
        <v>2</v>
      </c>
      <c r="N66" s="156">
        <f t="shared" si="0"/>
        <v>1</v>
      </c>
      <c r="O66" s="154">
        <v>1</v>
      </c>
      <c r="P66" s="155">
        <v>27</v>
      </c>
      <c r="Q66" s="157">
        <v>0</v>
      </c>
      <c r="R66" s="158">
        <f t="shared" si="2"/>
        <v>0</v>
      </c>
      <c r="S66" s="157">
        <v>13</v>
      </c>
      <c r="T66" s="158">
        <f t="shared" si="28"/>
        <v>0.48148148148148145</v>
      </c>
      <c r="U66" s="157">
        <v>22</v>
      </c>
      <c r="V66" s="158">
        <f t="shared" si="16"/>
        <v>0.81481481481481477</v>
      </c>
      <c r="W66" s="95">
        <v>27</v>
      </c>
      <c r="X66" s="158">
        <f t="shared" si="4"/>
        <v>1</v>
      </c>
      <c r="Y66" s="155">
        <v>31</v>
      </c>
      <c r="Z66" s="125">
        <v>6</v>
      </c>
      <c r="AA66" s="158">
        <f t="shared" si="29"/>
        <v>0.19354838709677419</v>
      </c>
      <c r="AB66" s="155">
        <v>22</v>
      </c>
      <c r="AC66" s="125"/>
      <c r="AD66" s="155">
        <v>2</v>
      </c>
      <c r="AE66" s="125"/>
      <c r="AF66" s="158">
        <v>0.58330000000000004</v>
      </c>
      <c r="AG66" s="158">
        <v>0.41670000000000001</v>
      </c>
      <c r="AH66" s="165">
        <f t="shared" ref="AH66:AH71" si="31">+M66+W66</f>
        <v>29</v>
      </c>
      <c r="AI66" s="165">
        <f t="shared" ref="AI66:AI71" si="32">+Y66+AB66+AD66</f>
        <v>55</v>
      </c>
      <c r="AJ66" s="165">
        <f t="shared" ref="AJ66:AJ71" si="33">+AH66+AI66</f>
        <v>84</v>
      </c>
      <c r="AK66" s="166">
        <f t="shared" ref="AK66:AK71" si="34">+AJ66-K66</f>
        <v>0</v>
      </c>
      <c r="AL66" s="138"/>
    </row>
    <row r="67" spans="1:38" s="107" customFormat="1" ht="51" hidden="1">
      <c r="A67" s="87" t="s">
        <v>111</v>
      </c>
      <c r="B67" s="93" t="s">
        <v>112</v>
      </c>
      <c r="C67" s="93" t="s">
        <v>126</v>
      </c>
      <c r="D67" s="93" t="s">
        <v>131</v>
      </c>
      <c r="E67" s="93" t="s">
        <v>132</v>
      </c>
      <c r="F67" s="256"/>
      <c r="G67" s="126" t="s">
        <v>39</v>
      </c>
      <c r="H67" s="123" t="s">
        <v>36</v>
      </c>
      <c r="I67" s="154"/>
      <c r="J67" s="124" t="s">
        <v>37</v>
      </c>
      <c r="K67" s="75">
        <f t="shared" si="30"/>
        <v>91170</v>
      </c>
      <c r="L67" s="155">
        <v>13635</v>
      </c>
      <c r="M67" s="95">
        <v>14968</v>
      </c>
      <c r="N67" s="156">
        <f t="shared" si="0"/>
        <v>1.0977631096442977</v>
      </c>
      <c r="O67" s="154">
        <v>1.0977631096442977</v>
      </c>
      <c r="P67" s="155">
        <v>18779</v>
      </c>
      <c r="Q67" s="157">
        <v>1811</v>
      </c>
      <c r="R67" s="158">
        <f t="shared" si="2"/>
        <v>9.6437509984557218E-2</v>
      </c>
      <c r="S67" s="157">
        <v>5300</v>
      </c>
      <c r="T67" s="158">
        <f t="shared" si="28"/>
        <v>0.28223015070025026</v>
      </c>
      <c r="U67" s="157">
        <v>13600</v>
      </c>
      <c r="V67" s="158">
        <f t="shared" si="16"/>
        <v>0.72421321689120821</v>
      </c>
      <c r="W67" s="95">
        <v>25128</v>
      </c>
      <c r="X67" s="158">
        <f t="shared" si="4"/>
        <v>1.3380904201501678</v>
      </c>
      <c r="Y67" s="155">
        <v>24100</v>
      </c>
      <c r="Z67" s="190">
        <v>8469</v>
      </c>
      <c r="AA67" s="158">
        <f t="shared" si="29"/>
        <v>0.35141078838174272</v>
      </c>
      <c r="AB67" s="155">
        <v>22200</v>
      </c>
      <c r="AC67" s="125"/>
      <c r="AD67" s="155">
        <v>4774</v>
      </c>
      <c r="AE67" s="125"/>
      <c r="AF67" s="158">
        <v>0.75649999999999995</v>
      </c>
      <c r="AG67" s="158">
        <v>0.53269999999999995</v>
      </c>
      <c r="AH67" s="165">
        <f t="shared" si="31"/>
        <v>40096</v>
      </c>
      <c r="AI67" s="165">
        <f t="shared" si="32"/>
        <v>51074</v>
      </c>
      <c r="AJ67" s="165">
        <f t="shared" si="33"/>
        <v>91170</v>
      </c>
      <c r="AK67" s="166">
        <f t="shared" si="34"/>
        <v>0</v>
      </c>
      <c r="AL67" s="138"/>
    </row>
    <row r="68" spans="1:38" s="107" customFormat="1" ht="51" hidden="1">
      <c r="A68" s="87" t="s">
        <v>111</v>
      </c>
      <c r="B68" s="93" t="s">
        <v>112</v>
      </c>
      <c r="C68" s="93" t="s">
        <v>126</v>
      </c>
      <c r="D68" s="93" t="s">
        <v>131</v>
      </c>
      <c r="E68" s="93" t="s">
        <v>132</v>
      </c>
      <c r="F68" s="256"/>
      <c r="G68" s="128" t="s">
        <v>60</v>
      </c>
      <c r="H68" s="123" t="s">
        <v>36</v>
      </c>
      <c r="I68" s="154"/>
      <c r="J68" s="124" t="s">
        <v>37</v>
      </c>
      <c r="K68" s="75">
        <f t="shared" si="30"/>
        <v>6000</v>
      </c>
      <c r="L68" s="155">
        <v>356</v>
      </c>
      <c r="M68" s="95">
        <v>984</v>
      </c>
      <c r="N68" s="156">
        <f t="shared" si="0"/>
        <v>2.7640449438202248</v>
      </c>
      <c r="O68" s="154">
        <v>2.7640449438202248</v>
      </c>
      <c r="P68" s="155">
        <v>456</v>
      </c>
      <c r="Q68" s="157">
        <v>277</v>
      </c>
      <c r="R68" s="158">
        <f t="shared" si="2"/>
        <v>0.60745614035087714</v>
      </c>
      <c r="S68" s="157">
        <v>442</v>
      </c>
      <c r="T68" s="158">
        <f t="shared" si="28"/>
        <v>0.9692982456140351</v>
      </c>
      <c r="U68" s="157">
        <v>1192</v>
      </c>
      <c r="V68" s="158">
        <f t="shared" si="16"/>
        <v>2.6140350877192984</v>
      </c>
      <c r="W68" s="95">
        <v>1922</v>
      </c>
      <c r="X68" s="158">
        <f t="shared" si="4"/>
        <v>4.2149122807017543</v>
      </c>
      <c r="Y68" s="155">
        <v>1700</v>
      </c>
      <c r="Z68" s="125">
        <v>858</v>
      </c>
      <c r="AA68" s="158">
        <f t="shared" si="29"/>
        <v>0.50470588235294123</v>
      </c>
      <c r="AB68" s="155">
        <v>1294</v>
      </c>
      <c r="AC68" s="125"/>
      <c r="AD68" s="155">
        <v>100</v>
      </c>
      <c r="AE68" s="125"/>
      <c r="AF68" s="158">
        <v>0.81720000000000004</v>
      </c>
      <c r="AG68" s="158">
        <v>0.62729999999999997</v>
      </c>
      <c r="AH68" s="165">
        <f t="shared" si="31"/>
        <v>2906</v>
      </c>
      <c r="AI68" s="165">
        <f t="shared" si="32"/>
        <v>3094</v>
      </c>
      <c r="AJ68" s="165">
        <f t="shared" si="33"/>
        <v>6000</v>
      </c>
      <c r="AK68" s="166">
        <f t="shared" si="34"/>
        <v>0</v>
      </c>
      <c r="AL68" s="138"/>
    </row>
    <row r="69" spans="1:38" s="107" customFormat="1" ht="51" hidden="1">
      <c r="A69" s="87" t="s">
        <v>111</v>
      </c>
      <c r="B69" s="93" t="s">
        <v>112</v>
      </c>
      <c r="C69" s="93" t="s">
        <v>126</v>
      </c>
      <c r="D69" s="93" t="s">
        <v>131</v>
      </c>
      <c r="E69" s="93" t="s">
        <v>132</v>
      </c>
      <c r="F69" s="256"/>
      <c r="G69" s="129" t="s">
        <v>66</v>
      </c>
      <c r="H69" s="123" t="s">
        <v>36</v>
      </c>
      <c r="I69" s="154"/>
      <c r="J69" s="124" t="s">
        <v>37</v>
      </c>
      <c r="K69" s="75">
        <f t="shared" si="30"/>
        <v>42163</v>
      </c>
      <c r="L69" s="155">
        <v>3981</v>
      </c>
      <c r="M69" s="95">
        <v>5203</v>
      </c>
      <c r="N69" s="156">
        <f t="shared" si="0"/>
        <v>1.3069580507410199</v>
      </c>
      <c r="O69" s="154">
        <v>1.3069580507410199</v>
      </c>
      <c r="P69" s="155">
        <v>13926</v>
      </c>
      <c r="Q69" s="157">
        <v>1673</v>
      </c>
      <c r="R69" s="158">
        <f t="shared" si="2"/>
        <v>0.12013499928191872</v>
      </c>
      <c r="S69" s="157">
        <v>4559</v>
      </c>
      <c r="T69" s="158">
        <f t="shared" si="28"/>
        <v>0.32737325865287953</v>
      </c>
      <c r="U69" s="157">
        <v>8016</v>
      </c>
      <c r="V69" s="158">
        <f t="shared" si="16"/>
        <v>0.57561395950021543</v>
      </c>
      <c r="W69" s="95">
        <v>13390</v>
      </c>
      <c r="X69" s="158">
        <f t="shared" si="4"/>
        <v>0.96151084302743073</v>
      </c>
      <c r="Y69" s="155">
        <v>15852</v>
      </c>
      <c r="Z69" s="190">
        <v>7360</v>
      </c>
      <c r="AA69" s="158">
        <f t="shared" si="29"/>
        <v>0.464294726217512</v>
      </c>
      <c r="AB69" s="155">
        <v>5381</v>
      </c>
      <c r="AC69" s="125"/>
      <c r="AD69" s="155">
        <v>2337</v>
      </c>
      <c r="AE69" s="125"/>
      <c r="AF69" s="158">
        <v>0.75349999999999995</v>
      </c>
      <c r="AG69" s="158">
        <v>0.61550000000000005</v>
      </c>
      <c r="AH69" s="165">
        <f t="shared" si="31"/>
        <v>18593</v>
      </c>
      <c r="AI69" s="165">
        <f t="shared" si="32"/>
        <v>23570</v>
      </c>
      <c r="AJ69" s="165">
        <f t="shared" si="33"/>
        <v>42163</v>
      </c>
      <c r="AK69" s="166">
        <f t="shared" si="34"/>
        <v>0</v>
      </c>
      <c r="AL69" s="138"/>
    </row>
    <row r="70" spans="1:38" s="107" customFormat="1" ht="51" hidden="1">
      <c r="A70" s="87" t="s">
        <v>111</v>
      </c>
      <c r="B70" s="93" t="s">
        <v>112</v>
      </c>
      <c r="C70" s="93" t="s">
        <v>126</v>
      </c>
      <c r="D70" s="93" t="s">
        <v>131</v>
      </c>
      <c r="E70" s="93" t="s">
        <v>132</v>
      </c>
      <c r="F70" s="256"/>
      <c r="G70" s="127" t="s">
        <v>59</v>
      </c>
      <c r="H70" s="123" t="s">
        <v>36</v>
      </c>
      <c r="I70" s="154"/>
      <c r="J70" s="124" t="s">
        <v>37</v>
      </c>
      <c r="K70" s="75">
        <f t="shared" si="30"/>
        <v>2063</v>
      </c>
      <c r="L70" s="155">
        <v>600</v>
      </c>
      <c r="M70" s="95">
        <v>711</v>
      </c>
      <c r="N70" s="156">
        <f t="shared" si="0"/>
        <v>1.1850000000000001</v>
      </c>
      <c r="O70" s="154">
        <v>1.1850000000000001</v>
      </c>
      <c r="P70" s="155">
        <v>421</v>
      </c>
      <c r="Q70" s="157">
        <v>65</v>
      </c>
      <c r="R70" s="158">
        <f t="shared" si="2"/>
        <v>0.15439429928741091</v>
      </c>
      <c r="S70" s="157">
        <v>93</v>
      </c>
      <c r="T70" s="158">
        <f t="shared" si="28"/>
        <v>0.22090261282660331</v>
      </c>
      <c r="U70" s="157">
        <v>242</v>
      </c>
      <c r="V70" s="158">
        <f t="shared" si="16"/>
        <v>0.57482185273159148</v>
      </c>
      <c r="W70" s="95">
        <v>423</v>
      </c>
      <c r="X70" s="158">
        <f t="shared" si="4"/>
        <v>1.004750593824228</v>
      </c>
      <c r="Y70" s="155">
        <v>541</v>
      </c>
      <c r="Z70" s="125">
        <v>187</v>
      </c>
      <c r="AA70" s="158">
        <f t="shared" si="29"/>
        <v>0.34565619223659888</v>
      </c>
      <c r="AB70" s="155">
        <v>301</v>
      </c>
      <c r="AC70" s="125"/>
      <c r="AD70" s="155">
        <v>87</v>
      </c>
      <c r="AE70" s="125"/>
      <c r="AF70" s="158">
        <v>0.78779999999999994</v>
      </c>
      <c r="AG70" s="158">
        <v>0.64029999999999998</v>
      </c>
      <c r="AH70" s="165">
        <f t="shared" si="31"/>
        <v>1134</v>
      </c>
      <c r="AI70" s="165">
        <f t="shared" si="32"/>
        <v>929</v>
      </c>
      <c r="AJ70" s="165">
        <f t="shared" si="33"/>
        <v>2063</v>
      </c>
      <c r="AK70" s="166">
        <f t="shared" si="34"/>
        <v>0</v>
      </c>
      <c r="AL70" s="138"/>
    </row>
    <row r="71" spans="1:38" s="107" customFormat="1" ht="51" hidden="1">
      <c r="A71" s="87" t="s">
        <v>111</v>
      </c>
      <c r="B71" s="93" t="s">
        <v>112</v>
      </c>
      <c r="C71" s="93" t="s">
        <v>133</v>
      </c>
      <c r="D71" s="93" t="s">
        <v>134</v>
      </c>
      <c r="E71" s="93" t="s">
        <v>135</v>
      </c>
      <c r="F71" s="162">
        <f>+K71</f>
        <v>1700000</v>
      </c>
      <c r="G71" s="131" t="s">
        <v>75</v>
      </c>
      <c r="H71" s="123" t="s">
        <v>36</v>
      </c>
      <c r="I71" s="154"/>
      <c r="J71" s="124" t="s">
        <v>37</v>
      </c>
      <c r="K71" s="75">
        <f t="shared" si="30"/>
        <v>1700000</v>
      </c>
      <c r="L71" s="155">
        <v>0</v>
      </c>
      <c r="M71" s="95">
        <v>0</v>
      </c>
      <c r="N71" s="135" t="s">
        <v>49</v>
      </c>
      <c r="O71" s="154" t="s">
        <v>49</v>
      </c>
      <c r="P71" s="174">
        <v>774300</v>
      </c>
      <c r="Q71" s="157">
        <v>133178</v>
      </c>
      <c r="R71" s="158">
        <f t="shared" si="2"/>
        <v>0.17199793361746094</v>
      </c>
      <c r="S71" s="171">
        <v>388217</v>
      </c>
      <c r="T71" s="158">
        <f t="shared" si="28"/>
        <v>0.50137801885574063</v>
      </c>
      <c r="U71" s="171">
        <v>757892</v>
      </c>
      <c r="V71" s="158">
        <f t="shared" si="16"/>
        <v>0.97880924706186234</v>
      </c>
      <c r="W71" s="95">
        <v>789531</v>
      </c>
      <c r="X71" s="158">
        <f t="shared" si="4"/>
        <v>1.0196706702828362</v>
      </c>
      <c r="Y71" s="174">
        <v>545700</v>
      </c>
      <c r="Z71" s="190">
        <v>61110</v>
      </c>
      <c r="AA71" s="158">
        <f t="shared" si="29"/>
        <v>0.1119846069268829</v>
      </c>
      <c r="AB71" s="174">
        <v>354400</v>
      </c>
      <c r="AC71" s="125"/>
      <c r="AD71" s="174">
        <v>10369</v>
      </c>
      <c r="AE71" s="125"/>
      <c r="AF71" s="158">
        <v>0.6371</v>
      </c>
      <c r="AG71" s="159">
        <v>0.50039999999999996</v>
      </c>
      <c r="AH71" s="160">
        <f t="shared" si="31"/>
        <v>789531</v>
      </c>
      <c r="AI71" s="160">
        <f t="shared" si="32"/>
        <v>910469</v>
      </c>
      <c r="AJ71" s="160">
        <f t="shared" si="33"/>
        <v>1700000</v>
      </c>
      <c r="AK71" s="161">
        <f t="shared" si="34"/>
        <v>0</v>
      </c>
      <c r="AL71" s="138"/>
    </row>
    <row r="72" spans="1:38" s="107" customFormat="1" ht="38.25" hidden="1">
      <c r="A72" s="87" t="s">
        <v>136</v>
      </c>
      <c r="B72" s="93" t="s">
        <v>137</v>
      </c>
      <c r="C72" s="93" t="s">
        <v>138</v>
      </c>
      <c r="D72" s="93" t="s">
        <v>139</v>
      </c>
      <c r="E72" s="93" t="s">
        <v>140</v>
      </c>
      <c r="F72" s="254">
        <f>+AVERAGE(K72,K73,K74,K75,K76,K77,K78)</f>
        <v>0.90000000000000013</v>
      </c>
      <c r="G72" s="122" t="s">
        <v>35</v>
      </c>
      <c r="H72" s="123" t="s">
        <v>42</v>
      </c>
      <c r="I72" s="154"/>
      <c r="J72" s="124" t="s">
        <v>37</v>
      </c>
      <c r="K72" s="97">
        <f t="shared" ref="K72:K78" si="35">+AD72</f>
        <v>0.9</v>
      </c>
      <c r="L72" s="175">
        <v>0.2</v>
      </c>
      <c r="M72" s="176">
        <v>0.2</v>
      </c>
      <c r="N72" s="156">
        <f t="shared" si="0"/>
        <v>1</v>
      </c>
      <c r="O72" s="154">
        <v>1</v>
      </c>
      <c r="P72" s="175">
        <v>0.4</v>
      </c>
      <c r="Q72" s="177">
        <v>0.246</v>
      </c>
      <c r="R72" s="158">
        <f t="shared" ref="R72:R81" si="36">+Q72/P72</f>
        <v>0.61499999999999999</v>
      </c>
      <c r="S72" s="178">
        <v>0.30030000000000001</v>
      </c>
      <c r="T72" s="158">
        <f t="shared" si="28"/>
        <v>0.75075000000000003</v>
      </c>
      <c r="U72" s="178">
        <v>0.35070000000000001</v>
      </c>
      <c r="V72" s="158">
        <f t="shared" si="16"/>
        <v>0.87675000000000003</v>
      </c>
      <c r="W72" s="179">
        <v>0.38829999999999998</v>
      </c>
      <c r="X72" s="158">
        <f t="shared" si="4"/>
        <v>0.97074999999999989</v>
      </c>
      <c r="Y72" s="175">
        <v>0.6</v>
      </c>
      <c r="Z72" s="191">
        <v>0.496</v>
      </c>
      <c r="AA72" s="158">
        <v>0.82669999999999999</v>
      </c>
      <c r="AB72" s="175">
        <v>0.85</v>
      </c>
      <c r="AC72" s="125"/>
      <c r="AD72" s="175">
        <v>0.9</v>
      </c>
      <c r="AE72" s="125"/>
      <c r="AF72" s="158">
        <v>0.82669999999999999</v>
      </c>
      <c r="AG72" s="158">
        <v>0.55110000000000003</v>
      </c>
      <c r="AH72" s="160">
        <f t="shared" ref="AH72:AH78" si="37">+W72</f>
        <v>0.38829999999999998</v>
      </c>
      <c r="AI72" s="160">
        <f t="shared" ref="AI72:AI78" si="38">+AD72</f>
        <v>0.9</v>
      </c>
      <c r="AK72" s="138">
        <f t="shared" ref="AK72:AK78" si="39">+AI72-AH72</f>
        <v>0.51170000000000004</v>
      </c>
      <c r="AL72" s="138"/>
    </row>
    <row r="73" spans="1:38" s="107" customFormat="1" ht="38.25" hidden="1">
      <c r="A73" s="87" t="s">
        <v>136</v>
      </c>
      <c r="B73" s="93" t="s">
        <v>137</v>
      </c>
      <c r="C73" s="93" t="s">
        <v>138</v>
      </c>
      <c r="D73" s="93" t="s">
        <v>139</v>
      </c>
      <c r="E73" s="93" t="s">
        <v>140</v>
      </c>
      <c r="F73" s="255"/>
      <c r="G73" s="126" t="s">
        <v>39</v>
      </c>
      <c r="H73" s="123" t="s">
        <v>42</v>
      </c>
      <c r="I73" s="154"/>
      <c r="J73" s="124" t="s">
        <v>37</v>
      </c>
      <c r="K73" s="97">
        <f t="shared" si="35"/>
        <v>0.9</v>
      </c>
      <c r="L73" s="175">
        <v>0.85</v>
      </c>
      <c r="M73" s="176">
        <v>0.85</v>
      </c>
      <c r="N73" s="156">
        <f t="shared" si="0"/>
        <v>1</v>
      </c>
      <c r="O73" s="154">
        <v>1</v>
      </c>
      <c r="P73" s="175">
        <v>0.87</v>
      </c>
      <c r="Q73" s="180">
        <v>0.85</v>
      </c>
      <c r="R73" s="158">
        <f t="shared" si="36"/>
        <v>0.97701149425287359</v>
      </c>
      <c r="S73" s="180">
        <v>0.85</v>
      </c>
      <c r="T73" s="158">
        <f t="shared" si="28"/>
        <v>0.97701149425287359</v>
      </c>
      <c r="U73" s="180">
        <v>0.86</v>
      </c>
      <c r="V73" s="158">
        <v>0.5</v>
      </c>
      <c r="W73" s="176">
        <v>1</v>
      </c>
      <c r="X73" s="158">
        <f t="shared" ref="X73:X86" si="40">+W73/P73</f>
        <v>1.1494252873563218</v>
      </c>
      <c r="Y73" s="175">
        <v>0.88</v>
      </c>
      <c r="Z73" s="192">
        <v>0.87</v>
      </c>
      <c r="AA73" s="158">
        <v>0</v>
      </c>
      <c r="AB73" s="175">
        <v>0.89</v>
      </c>
      <c r="AC73" s="125"/>
      <c r="AD73" s="175">
        <v>0.9</v>
      </c>
      <c r="AE73" s="125"/>
      <c r="AF73" s="158">
        <v>0.9</v>
      </c>
      <c r="AG73" s="158">
        <v>0.75</v>
      </c>
      <c r="AH73" s="160">
        <f t="shared" si="37"/>
        <v>1</v>
      </c>
      <c r="AI73" s="160">
        <f t="shared" si="38"/>
        <v>0.9</v>
      </c>
      <c r="AK73" s="138">
        <f t="shared" si="39"/>
        <v>-9.9999999999999978E-2</v>
      </c>
      <c r="AL73" s="138"/>
    </row>
    <row r="74" spans="1:38" s="107" customFormat="1" ht="38.25" hidden="1">
      <c r="A74" s="87" t="s">
        <v>136</v>
      </c>
      <c r="B74" s="93" t="s">
        <v>137</v>
      </c>
      <c r="C74" s="93" t="s">
        <v>138</v>
      </c>
      <c r="D74" s="93" t="s">
        <v>139</v>
      </c>
      <c r="E74" s="93" t="s">
        <v>140</v>
      </c>
      <c r="F74" s="255"/>
      <c r="G74" s="129" t="s">
        <v>66</v>
      </c>
      <c r="H74" s="123" t="s">
        <v>42</v>
      </c>
      <c r="I74" s="154"/>
      <c r="J74" s="124" t="s">
        <v>37</v>
      </c>
      <c r="K74" s="97">
        <f t="shared" si="35"/>
        <v>0.9</v>
      </c>
      <c r="L74" s="175">
        <v>0.05</v>
      </c>
      <c r="M74" s="176">
        <v>0.05</v>
      </c>
      <c r="N74" s="156">
        <f t="shared" si="0"/>
        <v>1</v>
      </c>
      <c r="O74" s="154">
        <v>1</v>
      </c>
      <c r="P74" s="175">
        <v>0.3</v>
      </c>
      <c r="Q74" s="177">
        <v>0.115</v>
      </c>
      <c r="R74" s="158">
        <f t="shared" si="36"/>
        <v>0.38333333333333336</v>
      </c>
      <c r="S74" s="177">
        <v>0.17499999999999999</v>
      </c>
      <c r="T74" s="158">
        <f t="shared" si="28"/>
        <v>0.58333333333333337</v>
      </c>
      <c r="U74" s="177">
        <v>0.255</v>
      </c>
      <c r="V74" s="158">
        <v>0.82</v>
      </c>
      <c r="W74" s="176">
        <v>0.35</v>
      </c>
      <c r="X74" s="158">
        <v>1.2</v>
      </c>
      <c r="Y74" s="175">
        <v>0.55000000000000004</v>
      </c>
      <c r="Z74" s="192">
        <v>0.46</v>
      </c>
      <c r="AA74" s="158">
        <f>+Z74/Y74</f>
        <v>0.83636363636363631</v>
      </c>
      <c r="AB74" s="175">
        <v>0.8</v>
      </c>
      <c r="AC74" s="125"/>
      <c r="AD74" s="175">
        <v>0.9</v>
      </c>
      <c r="AE74" s="125"/>
      <c r="AF74" s="158">
        <v>0.83640000000000003</v>
      </c>
      <c r="AG74" s="158">
        <v>0.5111</v>
      </c>
      <c r="AH74" s="160">
        <f t="shared" si="37"/>
        <v>0.35</v>
      </c>
      <c r="AI74" s="160">
        <f t="shared" si="38"/>
        <v>0.9</v>
      </c>
      <c r="AK74" s="138">
        <f t="shared" si="39"/>
        <v>0.55000000000000004</v>
      </c>
      <c r="AL74" s="138"/>
    </row>
    <row r="75" spans="1:38" s="107" customFormat="1" ht="38.25" hidden="1">
      <c r="A75" s="87" t="s">
        <v>136</v>
      </c>
      <c r="B75" s="93" t="s">
        <v>137</v>
      </c>
      <c r="C75" s="93" t="s">
        <v>138</v>
      </c>
      <c r="D75" s="93" t="s">
        <v>139</v>
      </c>
      <c r="E75" s="93" t="s">
        <v>140</v>
      </c>
      <c r="F75" s="255"/>
      <c r="G75" s="131" t="s">
        <v>75</v>
      </c>
      <c r="H75" s="123" t="s">
        <v>42</v>
      </c>
      <c r="I75" s="154"/>
      <c r="J75" s="124" t="s">
        <v>37</v>
      </c>
      <c r="K75" s="97">
        <f t="shared" si="35"/>
        <v>0.9</v>
      </c>
      <c r="L75" s="175">
        <v>0.1</v>
      </c>
      <c r="M75" s="176">
        <v>0.1</v>
      </c>
      <c r="N75" s="156">
        <f t="shared" si="0"/>
        <v>1</v>
      </c>
      <c r="O75" s="154">
        <v>1</v>
      </c>
      <c r="P75" s="175">
        <v>0.4</v>
      </c>
      <c r="Q75" s="177">
        <v>0.127</v>
      </c>
      <c r="R75" s="158">
        <f t="shared" si="36"/>
        <v>0.3175</v>
      </c>
      <c r="S75" s="180">
        <v>0.247</v>
      </c>
      <c r="T75" s="158">
        <f t="shared" si="28"/>
        <v>0.61749999999999994</v>
      </c>
      <c r="U75" s="180">
        <v>0.32400000000000001</v>
      </c>
      <c r="V75" s="158">
        <f t="shared" si="16"/>
        <v>0.80999999999999994</v>
      </c>
      <c r="W75" s="176">
        <v>0.4</v>
      </c>
      <c r="X75" s="158">
        <f t="shared" si="40"/>
        <v>1</v>
      </c>
      <c r="Y75" s="175">
        <v>0.7</v>
      </c>
      <c r="Z75" s="191">
        <v>0.5403</v>
      </c>
      <c r="AA75" s="158">
        <f>+Z75/Y75</f>
        <v>0.77185714285714291</v>
      </c>
      <c r="AB75" s="175">
        <v>0.8</v>
      </c>
      <c r="AC75" s="125"/>
      <c r="AD75" s="175">
        <v>0.9</v>
      </c>
      <c r="AE75" s="125"/>
      <c r="AF75" s="158">
        <v>0.77190000000000003</v>
      </c>
      <c r="AG75" s="158">
        <v>0.60029999999999994</v>
      </c>
      <c r="AH75" s="160">
        <f t="shared" si="37"/>
        <v>0.4</v>
      </c>
      <c r="AI75" s="160">
        <f t="shared" si="38"/>
        <v>0.9</v>
      </c>
      <c r="AK75" s="163">
        <f t="shared" si="39"/>
        <v>0.5</v>
      </c>
      <c r="AL75" s="138"/>
    </row>
    <row r="76" spans="1:38" s="107" customFormat="1" ht="38.25" hidden="1">
      <c r="A76" s="87" t="s">
        <v>136</v>
      </c>
      <c r="B76" s="93" t="s">
        <v>137</v>
      </c>
      <c r="C76" s="93" t="s">
        <v>138</v>
      </c>
      <c r="D76" s="93" t="s">
        <v>139</v>
      </c>
      <c r="E76" s="93" t="s">
        <v>140</v>
      </c>
      <c r="F76" s="254"/>
      <c r="G76" s="128" t="s">
        <v>60</v>
      </c>
      <c r="H76" s="123" t="s">
        <v>42</v>
      </c>
      <c r="I76" s="154"/>
      <c r="J76" s="124" t="s">
        <v>37</v>
      </c>
      <c r="K76" s="97">
        <f t="shared" si="35"/>
        <v>0.9</v>
      </c>
      <c r="L76" s="175">
        <v>0.86</v>
      </c>
      <c r="M76" s="176">
        <v>0.82</v>
      </c>
      <c r="N76" s="156">
        <v>0.33329999999999999</v>
      </c>
      <c r="O76" s="154">
        <v>0.33329999999999999</v>
      </c>
      <c r="P76" s="175">
        <v>0.88</v>
      </c>
      <c r="Q76" s="180">
        <v>0.92</v>
      </c>
      <c r="R76" s="158">
        <f t="shared" si="36"/>
        <v>1.0454545454545454</v>
      </c>
      <c r="S76" s="180">
        <v>0.92</v>
      </c>
      <c r="T76" s="158">
        <f t="shared" si="28"/>
        <v>1.0454545454545454</v>
      </c>
      <c r="U76" s="180">
        <v>0.92</v>
      </c>
      <c r="V76" s="158">
        <f t="shared" si="16"/>
        <v>1.0454545454545454</v>
      </c>
      <c r="W76" s="176">
        <v>0.92</v>
      </c>
      <c r="X76" s="158">
        <v>1.6667000000000001</v>
      </c>
      <c r="Y76" s="175">
        <v>0.89</v>
      </c>
      <c r="Z76" s="192">
        <v>0.94</v>
      </c>
      <c r="AA76" s="158">
        <v>0</v>
      </c>
      <c r="AB76" s="175">
        <v>0.9</v>
      </c>
      <c r="AC76" s="125"/>
      <c r="AD76" s="175">
        <v>0.9</v>
      </c>
      <c r="AE76" s="125"/>
      <c r="AF76" s="158">
        <v>1.5556000000000001</v>
      </c>
      <c r="AG76" s="158">
        <v>1.4</v>
      </c>
      <c r="AH76" s="160">
        <f t="shared" si="37"/>
        <v>0.92</v>
      </c>
      <c r="AI76" s="160">
        <f t="shared" si="38"/>
        <v>0.9</v>
      </c>
      <c r="AK76" s="138">
        <f t="shared" si="39"/>
        <v>-2.0000000000000018E-2</v>
      </c>
      <c r="AL76" s="138"/>
    </row>
    <row r="77" spans="1:38" s="107" customFormat="1" ht="38.25" hidden="1">
      <c r="A77" s="87" t="s">
        <v>136</v>
      </c>
      <c r="B77" s="93" t="s">
        <v>137</v>
      </c>
      <c r="C77" s="93" t="s">
        <v>138</v>
      </c>
      <c r="D77" s="93" t="s">
        <v>139</v>
      </c>
      <c r="E77" s="93" t="s">
        <v>140</v>
      </c>
      <c r="F77" s="255"/>
      <c r="G77" s="127" t="s">
        <v>59</v>
      </c>
      <c r="H77" s="123" t="s">
        <v>42</v>
      </c>
      <c r="I77" s="154"/>
      <c r="J77" s="124" t="s">
        <v>37</v>
      </c>
      <c r="K77" s="97">
        <f t="shared" si="35"/>
        <v>0.9</v>
      </c>
      <c r="L77" s="175">
        <v>0.1</v>
      </c>
      <c r="M77" s="176">
        <v>0.1</v>
      </c>
      <c r="N77" s="156">
        <f t="shared" si="0"/>
        <v>1</v>
      </c>
      <c r="O77" s="154">
        <v>1</v>
      </c>
      <c r="P77" s="175">
        <v>0.35</v>
      </c>
      <c r="Q77" s="178">
        <v>0.13250000000000001</v>
      </c>
      <c r="R77" s="158">
        <f t="shared" si="36"/>
        <v>0.37857142857142861</v>
      </c>
      <c r="S77" s="180">
        <v>0.23</v>
      </c>
      <c r="T77" s="158">
        <f t="shared" si="28"/>
        <v>0.65714285714285725</v>
      </c>
      <c r="U77" s="180">
        <v>0.245</v>
      </c>
      <c r="V77" s="158">
        <v>0.57999999999999996</v>
      </c>
      <c r="W77" s="176">
        <v>0.35</v>
      </c>
      <c r="X77" s="158">
        <f t="shared" si="40"/>
        <v>1</v>
      </c>
      <c r="Y77" s="175">
        <v>0.5</v>
      </c>
      <c r="Z77" s="191">
        <v>0.38</v>
      </c>
      <c r="AA77" s="158">
        <f>+Z77/Y77</f>
        <v>0.76</v>
      </c>
      <c r="AB77" s="175">
        <v>0.8</v>
      </c>
      <c r="AC77" s="125"/>
      <c r="AD77" s="175">
        <v>0.9</v>
      </c>
      <c r="AE77" s="125"/>
      <c r="AF77" s="158">
        <v>0.76</v>
      </c>
      <c r="AG77" s="158">
        <v>0.42220000000000002</v>
      </c>
      <c r="AH77" s="160">
        <f t="shared" si="37"/>
        <v>0.35</v>
      </c>
      <c r="AI77" s="160">
        <f t="shared" si="38"/>
        <v>0.9</v>
      </c>
      <c r="AK77" s="138">
        <f t="shared" si="39"/>
        <v>0.55000000000000004</v>
      </c>
      <c r="AL77" s="138"/>
    </row>
    <row r="78" spans="1:38" s="107" customFormat="1" ht="38.25" hidden="1">
      <c r="A78" s="87" t="s">
        <v>136</v>
      </c>
      <c r="B78" s="93" t="s">
        <v>137</v>
      </c>
      <c r="C78" s="93" t="s">
        <v>138</v>
      </c>
      <c r="D78" s="93" t="s">
        <v>139</v>
      </c>
      <c r="E78" s="93" t="s">
        <v>140</v>
      </c>
      <c r="F78" s="255"/>
      <c r="G78" s="133" t="s">
        <v>116</v>
      </c>
      <c r="H78" s="123" t="s">
        <v>42</v>
      </c>
      <c r="I78" s="154"/>
      <c r="J78" s="124" t="s">
        <v>37</v>
      </c>
      <c r="K78" s="97">
        <f t="shared" si="35"/>
        <v>0.9</v>
      </c>
      <c r="L78" s="175">
        <v>0.8</v>
      </c>
      <c r="M78" s="176">
        <v>0.7</v>
      </c>
      <c r="N78" s="156">
        <f t="shared" si="0"/>
        <v>0.87499999999999989</v>
      </c>
      <c r="O78" s="154">
        <v>0.87499999999999989</v>
      </c>
      <c r="P78" s="175">
        <v>0.83</v>
      </c>
      <c r="Q78" s="178">
        <v>0.7087</v>
      </c>
      <c r="R78" s="158">
        <f t="shared" si="36"/>
        <v>0.853855421686747</v>
      </c>
      <c r="S78" s="180">
        <v>0.73</v>
      </c>
      <c r="T78" s="158">
        <f t="shared" si="28"/>
        <v>0.87951807228915668</v>
      </c>
      <c r="U78" s="180">
        <v>0.76910000000000001</v>
      </c>
      <c r="V78" s="158">
        <v>0.53149999999999997</v>
      </c>
      <c r="W78" s="179">
        <v>0.80189999999999995</v>
      </c>
      <c r="X78" s="158">
        <v>0.78380000000000005</v>
      </c>
      <c r="Y78" s="175">
        <v>0.85</v>
      </c>
      <c r="Z78" s="191">
        <v>0.84140000000000004</v>
      </c>
      <c r="AA78" s="158">
        <v>0.82120000000000004</v>
      </c>
      <c r="AB78" s="175">
        <v>0.87</v>
      </c>
      <c r="AC78" s="125"/>
      <c r="AD78" s="175">
        <v>0.9</v>
      </c>
      <c r="AE78" s="125"/>
      <c r="AF78" s="158">
        <v>0.90649999999999997</v>
      </c>
      <c r="AG78" s="158">
        <v>0.58730000000000004</v>
      </c>
      <c r="AH78" s="160">
        <f t="shared" si="37"/>
        <v>0.80189999999999995</v>
      </c>
      <c r="AI78" s="160">
        <f t="shared" si="38"/>
        <v>0.9</v>
      </c>
      <c r="AK78" s="138">
        <f t="shared" si="39"/>
        <v>9.8100000000000076E-2</v>
      </c>
      <c r="AL78" s="138"/>
    </row>
    <row r="79" spans="1:38" s="107" customFormat="1" ht="51" hidden="1">
      <c r="A79" s="87" t="s">
        <v>136</v>
      </c>
      <c r="B79" s="93" t="s">
        <v>141</v>
      </c>
      <c r="C79" s="93" t="s">
        <v>142</v>
      </c>
      <c r="D79" s="93" t="s">
        <v>143</v>
      </c>
      <c r="E79" s="93" t="s">
        <v>144</v>
      </c>
      <c r="F79" s="254">
        <f>+AVERAGE(K79,K80,K81,K82)</f>
        <v>1</v>
      </c>
      <c r="G79" s="122" t="s">
        <v>35</v>
      </c>
      <c r="H79" s="123" t="s">
        <v>67</v>
      </c>
      <c r="I79" s="154"/>
      <c r="J79" s="124" t="s">
        <v>37</v>
      </c>
      <c r="K79" s="97">
        <v>1</v>
      </c>
      <c r="L79" s="99">
        <v>1</v>
      </c>
      <c r="M79" s="100">
        <v>1</v>
      </c>
      <c r="N79" s="156">
        <f t="shared" si="0"/>
        <v>1</v>
      </c>
      <c r="O79" s="154">
        <v>1</v>
      </c>
      <c r="P79" s="99">
        <v>1</v>
      </c>
      <c r="Q79" s="101">
        <v>0.25</v>
      </c>
      <c r="R79" s="158">
        <f t="shared" si="36"/>
        <v>0.25</v>
      </c>
      <c r="S79" s="102">
        <v>0.49990000000000001</v>
      </c>
      <c r="T79" s="158">
        <f t="shared" si="28"/>
        <v>0.49990000000000001</v>
      </c>
      <c r="U79" s="102">
        <v>0.74980000000000002</v>
      </c>
      <c r="V79" s="158">
        <f t="shared" si="16"/>
        <v>0.74980000000000002</v>
      </c>
      <c r="W79" s="100">
        <v>1</v>
      </c>
      <c r="X79" s="158">
        <f t="shared" si="40"/>
        <v>1</v>
      </c>
      <c r="Y79" s="99">
        <v>1</v>
      </c>
      <c r="Z79" s="191">
        <v>0.49969999999999998</v>
      </c>
      <c r="AA79" s="158">
        <f t="shared" ref="AA79:AA86" si="41">+Z79/Y79</f>
        <v>0.49969999999999998</v>
      </c>
      <c r="AB79" s="99">
        <v>1</v>
      </c>
      <c r="AC79" s="125"/>
      <c r="AD79" s="99">
        <v>1</v>
      </c>
      <c r="AE79" s="125"/>
      <c r="AF79" s="158">
        <v>0.83320000000000005</v>
      </c>
      <c r="AG79" s="158">
        <v>0.44990000000000002</v>
      </c>
      <c r="AK79" s="164"/>
      <c r="AL79" s="138"/>
    </row>
    <row r="80" spans="1:38" s="107" customFormat="1" ht="51" hidden="1">
      <c r="A80" s="87" t="s">
        <v>136</v>
      </c>
      <c r="B80" s="93" t="s">
        <v>141</v>
      </c>
      <c r="C80" s="93" t="s">
        <v>142</v>
      </c>
      <c r="D80" s="93" t="s">
        <v>143</v>
      </c>
      <c r="E80" s="93" t="s">
        <v>144</v>
      </c>
      <c r="F80" s="255"/>
      <c r="G80" s="129" t="s">
        <v>66</v>
      </c>
      <c r="H80" s="123" t="s">
        <v>67</v>
      </c>
      <c r="I80" s="154"/>
      <c r="J80" s="124" t="s">
        <v>37</v>
      </c>
      <c r="K80" s="97">
        <v>1</v>
      </c>
      <c r="L80" s="99">
        <v>1</v>
      </c>
      <c r="M80" s="100">
        <v>1</v>
      </c>
      <c r="N80" s="156">
        <f t="shared" si="0"/>
        <v>1</v>
      </c>
      <c r="O80" s="154">
        <v>1</v>
      </c>
      <c r="P80" s="99">
        <v>1</v>
      </c>
      <c r="Q80" s="101">
        <v>0.2</v>
      </c>
      <c r="R80" s="158">
        <f t="shared" si="36"/>
        <v>0.2</v>
      </c>
      <c r="S80" s="101">
        <v>0.3</v>
      </c>
      <c r="T80" s="158">
        <f t="shared" si="28"/>
        <v>0.3</v>
      </c>
      <c r="U80" s="101">
        <v>0.6</v>
      </c>
      <c r="V80" s="158">
        <f t="shared" si="16"/>
        <v>0.6</v>
      </c>
      <c r="W80" s="100">
        <v>1</v>
      </c>
      <c r="X80" s="158">
        <f t="shared" si="40"/>
        <v>1</v>
      </c>
      <c r="Y80" s="99">
        <v>1</v>
      </c>
      <c r="Z80" s="192">
        <v>0.3</v>
      </c>
      <c r="AA80" s="158">
        <f t="shared" si="41"/>
        <v>0.3</v>
      </c>
      <c r="AB80" s="99">
        <v>1</v>
      </c>
      <c r="AC80" s="125"/>
      <c r="AD80" s="99">
        <v>1</v>
      </c>
      <c r="AE80" s="125"/>
      <c r="AF80" s="158">
        <v>0.76670000000000005</v>
      </c>
      <c r="AG80" s="158">
        <v>0.46</v>
      </c>
      <c r="AK80" s="164"/>
      <c r="AL80" s="138"/>
    </row>
    <row r="81" spans="1:38" s="107" customFormat="1" ht="65.25" hidden="1" customHeight="1">
      <c r="A81" s="87" t="s">
        <v>136</v>
      </c>
      <c r="B81" s="93" t="s">
        <v>141</v>
      </c>
      <c r="C81" s="93" t="s">
        <v>142</v>
      </c>
      <c r="D81" s="93" t="s">
        <v>143</v>
      </c>
      <c r="E81" s="93" t="s">
        <v>144</v>
      </c>
      <c r="F81" s="255"/>
      <c r="G81" s="127" t="s">
        <v>59</v>
      </c>
      <c r="H81" s="123" t="s">
        <v>36</v>
      </c>
      <c r="I81" s="154"/>
      <c r="J81" s="124" t="s">
        <v>37</v>
      </c>
      <c r="K81" s="75">
        <f>+M81+W81+Y81+AB81+AD81</f>
        <v>1</v>
      </c>
      <c r="L81" s="175">
        <v>0.2</v>
      </c>
      <c r="M81" s="176">
        <v>0.18</v>
      </c>
      <c r="N81" s="156">
        <f t="shared" si="0"/>
        <v>0.89999999999999991</v>
      </c>
      <c r="O81" s="154">
        <v>0.89999999999999991</v>
      </c>
      <c r="P81" s="175">
        <v>0.25</v>
      </c>
      <c r="Q81" s="178">
        <v>8.3400000000000002E-2</v>
      </c>
      <c r="R81" s="158">
        <f t="shared" si="36"/>
        <v>0.33360000000000001</v>
      </c>
      <c r="S81" s="180">
        <v>0.15</v>
      </c>
      <c r="T81" s="158">
        <f t="shared" si="28"/>
        <v>0.6</v>
      </c>
      <c r="U81" s="180">
        <v>0.1719</v>
      </c>
      <c r="V81" s="158">
        <f t="shared" si="16"/>
        <v>0.68759999999999999</v>
      </c>
      <c r="W81" s="189">
        <v>0.24809999999999999</v>
      </c>
      <c r="X81" s="158">
        <f t="shared" si="40"/>
        <v>0.99239999999999995</v>
      </c>
      <c r="Y81" s="188">
        <v>0.25190000000000001</v>
      </c>
      <c r="Z81" s="191">
        <v>0.1429</v>
      </c>
      <c r="AA81" s="158">
        <f t="shared" si="41"/>
        <v>0.56728860658991664</v>
      </c>
      <c r="AB81" s="175">
        <v>0.25</v>
      </c>
      <c r="AC81" s="125"/>
      <c r="AD81" s="175">
        <v>7.0000000000000007E-2</v>
      </c>
      <c r="AE81" s="125"/>
      <c r="AF81" s="158">
        <v>0.8397</v>
      </c>
      <c r="AG81" s="158">
        <v>0.57099999999999995</v>
      </c>
      <c r="AH81" s="160">
        <f>+M81+W81</f>
        <v>0.42809999999999998</v>
      </c>
      <c r="AI81" s="160">
        <f>+Y81+AB81+AD81</f>
        <v>0.57190000000000007</v>
      </c>
      <c r="AJ81" s="160">
        <f>+AH81+AI81</f>
        <v>1</v>
      </c>
      <c r="AK81" s="181">
        <f>+AJ81-K81</f>
        <v>0</v>
      </c>
      <c r="AL81" s="138"/>
    </row>
    <row r="82" spans="1:38" s="107" customFormat="1" ht="65.25" hidden="1" customHeight="1">
      <c r="A82" s="87" t="s">
        <v>136</v>
      </c>
      <c r="B82" s="93" t="s">
        <v>141</v>
      </c>
      <c r="C82" s="93" t="s">
        <v>142</v>
      </c>
      <c r="D82" s="93" t="s">
        <v>143</v>
      </c>
      <c r="E82" s="93" t="s">
        <v>144</v>
      </c>
      <c r="F82" s="255"/>
      <c r="G82" s="133" t="s">
        <v>116</v>
      </c>
      <c r="H82" s="123" t="s">
        <v>67</v>
      </c>
      <c r="I82" s="154"/>
      <c r="J82" s="124" t="s">
        <v>37</v>
      </c>
      <c r="K82" s="97">
        <v>1</v>
      </c>
      <c r="L82" s="99">
        <v>1</v>
      </c>
      <c r="M82" s="100">
        <v>0.7</v>
      </c>
      <c r="N82" s="156">
        <f t="shared" si="0"/>
        <v>0.7</v>
      </c>
      <c r="O82" s="154">
        <v>0.7</v>
      </c>
      <c r="P82" s="99">
        <v>1</v>
      </c>
      <c r="Q82" s="102">
        <v>8.4900000000000003E-2</v>
      </c>
      <c r="R82" s="158">
        <f>+Q82/P82</f>
        <v>8.4900000000000003E-2</v>
      </c>
      <c r="S82" s="102">
        <v>9.6100000000000005E-2</v>
      </c>
      <c r="T82" s="158">
        <f t="shared" si="28"/>
        <v>9.6100000000000005E-2</v>
      </c>
      <c r="U82" s="102">
        <v>0.35920000000000002</v>
      </c>
      <c r="V82" s="158">
        <f t="shared" si="16"/>
        <v>0.35920000000000002</v>
      </c>
      <c r="W82" s="182">
        <v>0.4</v>
      </c>
      <c r="X82" s="158">
        <f t="shared" si="40"/>
        <v>0.4</v>
      </c>
      <c r="Y82" s="99">
        <v>1</v>
      </c>
      <c r="Z82" s="191">
        <v>0.58220000000000005</v>
      </c>
      <c r="AA82" s="158">
        <f t="shared" si="41"/>
        <v>0.58220000000000005</v>
      </c>
      <c r="AB82" s="99">
        <v>1</v>
      </c>
      <c r="AC82" s="125"/>
      <c r="AD82" s="99">
        <v>1</v>
      </c>
      <c r="AE82" s="125"/>
      <c r="AF82" s="158">
        <v>0.56069999999999998</v>
      </c>
      <c r="AG82" s="158">
        <v>0.33639999999999998</v>
      </c>
      <c r="AK82" s="164"/>
      <c r="AL82" s="138"/>
    </row>
    <row r="83" spans="1:38" s="107" customFormat="1" ht="65.25" hidden="1" customHeight="1">
      <c r="A83" s="87" t="s">
        <v>136</v>
      </c>
      <c r="B83" s="93" t="s">
        <v>145</v>
      </c>
      <c r="C83" s="93" t="s">
        <v>146</v>
      </c>
      <c r="D83" s="93" t="s">
        <v>147</v>
      </c>
      <c r="E83" s="93" t="s">
        <v>148</v>
      </c>
      <c r="F83" s="254">
        <f>+AVERAGE(K83,K84,K85)</f>
        <v>1</v>
      </c>
      <c r="G83" s="122" t="s">
        <v>35</v>
      </c>
      <c r="H83" s="123" t="s">
        <v>67</v>
      </c>
      <c r="I83" s="154"/>
      <c r="J83" s="124" t="s">
        <v>37</v>
      </c>
      <c r="K83" s="97">
        <v>1</v>
      </c>
      <c r="L83" s="175">
        <v>0</v>
      </c>
      <c r="M83" s="176">
        <v>0</v>
      </c>
      <c r="N83" s="135" t="s">
        <v>49</v>
      </c>
      <c r="O83" s="154" t="s">
        <v>49</v>
      </c>
      <c r="P83" s="99">
        <v>1</v>
      </c>
      <c r="Q83" s="180">
        <v>0</v>
      </c>
      <c r="R83" s="158">
        <f>+Q83/P83</f>
        <v>0</v>
      </c>
      <c r="S83" s="101">
        <v>0.38</v>
      </c>
      <c r="T83" s="158">
        <f t="shared" si="28"/>
        <v>0.38</v>
      </c>
      <c r="U83" s="101">
        <v>0.75</v>
      </c>
      <c r="V83" s="158">
        <f t="shared" si="16"/>
        <v>0.75</v>
      </c>
      <c r="W83" s="176">
        <v>1</v>
      </c>
      <c r="X83" s="158">
        <f t="shared" si="40"/>
        <v>1</v>
      </c>
      <c r="Y83" s="99">
        <v>1</v>
      </c>
      <c r="Z83" s="191">
        <v>0.45579999999999998</v>
      </c>
      <c r="AA83" s="158">
        <f t="shared" si="41"/>
        <v>0.45579999999999998</v>
      </c>
      <c r="AB83" s="99">
        <v>1</v>
      </c>
      <c r="AC83" s="125"/>
      <c r="AD83" s="99">
        <v>1</v>
      </c>
      <c r="AE83" s="125"/>
      <c r="AF83" s="158">
        <v>0.72789999999999999</v>
      </c>
      <c r="AG83" s="158">
        <v>0.36399999999999999</v>
      </c>
      <c r="AK83" s="164"/>
      <c r="AL83" s="138"/>
    </row>
    <row r="84" spans="1:38" s="107" customFormat="1" ht="63.75" hidden="1">
      <c r="A84" s="87" t="s">
        <v>136</v>
      </c>
      <c r="B84" s="93" t="s">
        <v>145</v>
      </c>
      <c r="C84" s="93" t="s">
        <v>146</v>
      </c>
      <c r="D84" s="93" t="s">
        <v>147</v>
      </c>
      <c r="E84" s="93" t="s">
        <v>148</v>
      </c>
      <c r="F84" s="255"/>
      <c r="G84" s="129" t="s">
        <v>66</v>
      </c>
      <c r="H84" s="123" t="s">
        <v>67</v>
      </c>
      <c r="I84" s="154"/>
      <c r="J84" s="124" t="s">
        <v>37</v>
      </c>
      <c r="K84" s="97">
        <v>1</v>
      </c>
      <c r="L84" s="99">
        <v>1</v>
      </c>
      <c r="M84" s="100">
        <v>1</v>
      </c>
      <c r="N84" s="156">
        <f t="shared" si="0"/>
        <v>1</v>
      </c>
      <c r="O84" s="154">
        <v>1</v>
      </c>
      <c r="P84" s="99">
        <v>1</v>
      </c>
      <c r="Q84" s="101">
        <v>0.57999999999999996</v>
      </c>
      <c r="R84" s="158">
        <f>+Q84/P84</f>
        <v>0.57999999999999996</v>
      </c>
      <c r="S84" s="101">
        <v>0.57999999999999996</v>
      </c>
      <c r="T84" s="158">
        <f t="shared" si="28"/>
        <v>0.57999999999999996</v>
      </c>
      <c r="U84" s="101">
        <v>1</v>
      </c>
      <c r="V84" s="158">
        <f t="shared" si="16"/>
        <v>1</v>
      </c>
      <c r="W84" s="100">
        <v>1</v>
      </c>
      <c r="X84" s="158">
        <f t="shared" si="40"/>
        <v>1</v>
      </c>
      <c r="Y84" s="99">
        <v>1</v>
      </c>
      <c r="Z84" s="192">
        <v>0.5</v>
      </c>
      <c r="AA84" s="158">
        <f t="shared" si="41"/>
        <v>0.5</v>
      </c>
      <c r="AB84" s="99">
        <v>1</v>
      </c>
      <c r="AC84" s="125"/>
      <c r="AD84" s="99">
        <v>1</v>
      </c>
      <c r="AE84" s="125"/>
      <c r="AF84" s="158">
        <v>0.83330000000000004</v>
      </c>
      <c r="AG84" s="158">
        <v>0.5</v>
      </c>
      <c r="AK84" s="164"/>
      <c r="AL84" s="138"/>
    </row>
    <row r="85" spans="1:38" ht="63.75" hidden="1">
      <c r="A85" s="87" t="s">
        <v>136</v>
      </c>
      <c r="B85" s="93" t="s">
        <v>145</v>
      </c>
      <c r="C85" s="93" t="s">
        <v>146</v>
      </c>
      <c r="D85" s="93" t="s">
        <v>147</v>
      </c>
      <c r="E85" s="93" t="s">
        <v>148</v>
      </c>
      <c r="F85" s="255"/>
      <c r="G85" s="133" t="s">
        <v>116</v>
      </c>
      <c r="H85" s="123" t="s">
        <v>67</v>
      </c>
      <c r="I85" s="154"/>
      <c r="J85" s="124" t="s">
        <v>37</v>
      </c>
      <c r="K85" s="97">
        <v>1</v>
      </c>
      <c r="L85" s="99">
        <v>1</v>
      </c>
      <c r="M85" s="100">
        <v>0</v>
      </c>
      <c r="N85" s="156">
        <f t="shared" si="0"/>
        <v>0</v>
      </c>
      <c r="O85" s="154">
        <v>0</v>
      </c>
      <c r="P85" s="99">
        <v>1</v>
      </c>
      <c r="Q85" s="101">
        <v>0</v>
      </c>
      <c r="R85" s="158">
        <f>+Q85/P85</f>
        <v>0</v>
      </c>
      <c r="S85" s="101">
        <v>0</v>
      </c>
      <c r="T85" s="158">
        <f t="shared" si="28"/>
        <v>0</v>
      </c>
      <c r="U85" s="101">
        <v>0.1</v>
      </c>
      <c r="V85" s="158">
        <f>+U85/P85</f>
        <v>0.1</v>
      </c>
      <c r="W85" s="182">
        <v>0.2</v>
      </c>
      <c r="X85" s="158">
        <f t="shared" si="40"/>
        <v>0.2</v>
      </c>
      <c r="Y85" s="99">
        <v>1</v>
      </c>
      <c r="Z85" s="192">
        <v>0.2</v>
      </c>
      <c r="AA85" s="158">
        <f t="shared" si="41"/>
        <v>0.2</v>
      </c>
      <c r="AB85" s="99">
        <v>1</v>
      </c>
      <c r="AC85" s="125"/>
      <c r="AD85" s="99">
        <v>1</v>
      </c>
      <c r="AE85" s="125"/>
      <c r="AF85" s="158">
        <v>0.1333</v>
      </c>
      <c r="AG85" s="158">
        <v>0.08</v>
      </c>
      <c r="AH85" s="107"/>
      <c r="AI85" s="107"/>
      <c r="AJ85" s="107"/>
      <c r="AK85" s="164"/>
    </row>
    <row r="86" spans="1:38" ht="51" hidden="1">
      <c r="A86" s="87" t="s">
        <v>136</v>
      </c>
      <c r="B86" s="93" t="s">
        <v>149</v>
      </c>
      <c r="C86" s="93" t="s">
        <v>150</v>
      </c>
      <c r="D86" s="93" t="s">
        <v>151</v>
      </c>
      <c r="E86" s="93" t="s">
        <v>152</v>
      </c>
      <c r="F86" s="162">
        <f>+K86</f>
        <v>3</v>
      </c>
      <c r="G86" s="122" t="s">
        <v>35</v>
      </c>
      <c r="H86" s="123" t="s">
        <v>42</v>
      </c>
      <c r="I86" s="154"/>
      <c r="J86" s="124" t="s">
        <v>37</v>
      </c>
      <c r="K86" s="75">
        <f>+AD86</f>
        <v>3</v>
      </c>
      <c r="L86" s="155">
        <v>0.4</v>
      </c>
      <c r="M86" s="95">
        <v>0.4</v>
      </c>
      <c r="N86" s="156">
        <f t="shared" si="0"/>
        <v>1</v>
      </c>
      <c r="O86" s="154">
        <v>1</v>
      </c>
      <c r="P86" s="155">
        <v>1.3</v>
      </c>
      <c r="Q86" s="169">
        <v>0.49</v>
      </c>
      <c r="R86" s="158">
        <f t="shared" ref="R86" si="42">+Q86/P86</f>
        <v>0.37692307692307692</v>
      </c>
      <c r="S86" s="169">
        <v>0.76</v>
      </c>
      <c r="T86" s="158">
        <f t="shared" si="28"/>
        <v>0.58461538461538465</v>
      </c>
      <c r="U86" s="169">
        <v>1.03</v>
      </c>
      <c r="V86" s="158">
        <f>+U86/P86</f>
        <v>0.79230769230769227</v>
      </c>
      <c r="W86" s="95">
        <v>1.3</v>
      </c>
      <c r="X86" s="158">
        <f t="shared" si="40"/>
        <v>1</v>
      </c>
      <c r="Y86" s="155">
        <v>2</v>
      </c>
      <c r="Z86" s="125">
        <v>1.69</v>
      </c>
      <c r="AA86" s="158">
        <f t="shared" si="41"/>
        <v>0.84499999999999997</v>
      </c>
      <c r="AB86" s="167">
        <v>2.75</v>
      </c>
      <c r="AC86" s="125"/>
      <c r="AD86" s="155">
        <v>3</v>
      </c>
      <c r="AE86" s="125"/>
      <c r="AF86" s="158">
        <v>0.84499999999999997</v>
      </c>
      <c r="AG86" s="158">
        <v>0.56330000000000002</v>
      </c>
      <c r="AH86" s="160">
        <f>+W86</f>
        <v>1.3</v>
      </c>
      <c r="AI86" s="160">
        <f>+AD86</f>
        <v>3</v>
      </c>
      <c r="AJ86" s="107"/>
      <c r="AK86" s="163">
        <f>+AI86-AH86</f>
        <v>1.7</v>
      </c>
    </row>
    <row r="87" spans="1:38">
      <c r="A87" s="76"/>
      <c r="B87" s="76"/>
      <c r="C87" s="76"/>
      <c r="D87" s="76"/>
      <c r="E87" s="76"/>
    </row>
    <row r="88" spans="1:38">
      <c r="A88" s="76"/>
      <c r="B88" s="76"/>
      <c r="C88" s="76"/>
      <c r="D88" s="76"/>
      <c r="E88" s="76"/>
    </row>
    <row r="89" spans="1:38" s="107" customFormat="1" ht="12.75">
      <c r="A89" s="76"/>
      <c r="B89" s="76"/>
      <c r="C89" s="76"/>
      <c r="D89" s="76"/>
      <c r="E89" s="76"/>
      <c r="F89" s="78"/>
      <c r="G89" s="78"/>
      <c r="H89" s="79"/>
      <c r="I89" s="84"/>
      <c r="J89" s="66"/>
      <c r="K89" s="80"/>
      <c r="L89" s="105"/>
      <c r="M89" s="82"/>
      <c r="N89" s="66"/>
      <c r="O89" s="66"/>
      <c r="P89" s="82"/>
      <c r="Q89" s="82"/>
      <c r="R89" s="104"/>
      <c r="S89" s="104"/>
      <c r="T89" s="104"/>
      <c r="U89" s="82"/>
      <c r="V89" s="82"/>
      <c r="W89" s="82"/>
      <c r="X89" s="82"/>
      <c r="Y89" s="82"/>
      <c r="Z89" s="82"/>
      <c r="AA89" s="183"/>
      <c r="AB89" s="82"/>
      <c r="AC89" s="82"/>
      <c r="AD89" s="82"/>
      <c r="AE89" s="82"/>
      <c r="AF89" s="83"/>
      <c r="AG89" s="83"/>
      <c r="AH89" s="65"/>
      <c r="AI89" s="65"/>
      <c r="AJ89" s="65"/>
      <c r="AK89" s="66"/>
      <c r="AL89" s="138"/>
    </row>
    <row r="90" spans="1:38" s="107" customFormat="1">
      <c r="A90" s="76"/>
      <c r="B90" s="76"/>
      <c r="C90" s="76"/>
      <c r="D90" s="76"/>
      <c r="E90" s="76"/>
      <c r="F90" s="78"/>
      <c r="G90" s="78"/>
      <c r="H90" s="79"/>
      <c r="I90" s="84"/>
      <c r="J90" s="66"/>
      <c r="K90" s="80"/>
      <c r="L90" s="106"/>
      <c r="M90" s="82"/>
      <c r="N90" s="66"/>
      <c r="O90" s="66"/>
      <c r="P90" s="82"/>
      <c r="Q90" s="82"/>
      <c r="R90" s="104"/>
      <c r="S90" s="104"/>
      <c r="T90" s="104"/>
      <c r="U90" s="82"/>
      <c r="V90" s="82"/>
      <c r="W90" s="82"/>
      <c r="X90" s="82"/>
      <c r="Y90" s="82"/>
      <c r="Z90" s="82"/>
      <c r="AA90" s="183"/>
      <c r="AB90" s="82"/>
      <c r="AC90" s="82"/>
      <c r="AD90" s="82"/>
      <c r="AE90" s="82"/>
      <c r="AF90" s="83"/>
      <c r="AG90" s="83"/>
      <c r="AH90" s="65"/>
      <c r="AI90" s="65"/>
      <c r="AJ90" s="65"/>
      <c r="AK90" s="66"/>
      <c r="AL90" s="138"/>
    </row>
    <row r="91" spans="1:38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</row>
    <row r="93" spans="1:38">
      <c r="A93" s="76"/>
      <c r="B93" s="76"/>
      <c r="C93" s="76"/>
      <c r="D93" s="76"/>
      <c r="E93" s="76"/>
    </row>
    <row r="94" spans="1:38">
      <c r="A94" s="76"/>
      <c r="B94" s="76"/>
      <c r="C94" s="76"/>
      <c r="D94" s="76"/>
      <c r="E94" s="76"/>
    </row>
    <row r="95" spans="1:38">
      <c r="A95" s="76"/>
      <c r="B95" s="76"/>
      <c r="C95" s="76"/>
      <c r="D95" s="76"/>
      <c r="E95" s="76"/>
    </row>
    <row r="96" spans="1:38">
      <c r="A96" s="76"/>
      <c r="B96" s="76"/>
      <c r="C96" s="76"/>
      <c r="D96" s="76"/>
      <c r="E96" s="76"/>
    </row>
    <row r="97" spans="1:5">
      <c r="A97" s="76"/>
      <c r="B97" s="76"/>
      <c r="C97" s="76"/>
      <c r="D97" s="76"/>
      <c r="E97" s="76"/>
    </row>
    <row r="98" spans="1:5">
      <c r="A98" s="76"/>
      <c r="B98" s="76"/>
      <c r="C98" s="76"/>
      <c r="D98" s="76"/>
      <c r="E98" s="76"/>
    </row>
    <row r="99" spans="1:5">
      <c r="A99" s="76"/>
      <c r="B99" s="76"/>
      <c r="C99" s="76"/>
      <c r="D99" s="76"/>
      <c r="E99" s="76"/>
    </row>
    <row r="100" spans="1:5">
      <c r="A100" s="76"/>
      <c r="B100" s="76"/>
      <c r="C100" s="76"/>
      <c r="D100" s="76"/>
      <c r="E100" s="76"/>
    </row>
    <row r="101" spans="1:5">
      <c r="A101" s="76"/>
      <c r="B101" s="76"/>
      <c r="C101" s="76"/>
      <c r="D101" s="76"/>
      <c r="E101" s="76"/>
    </row>
    <row r="102" spans="1:5">
      <c r="A102" s="76"/>
      <c r="B102" s="76"/>
      <c r="C102" s="76"/>
      <c r="D102" s="76"/>
      <c r="E102" s="76"/>
    </row>
    <row r="103" spans="1:5">
      <c r="A103" s="76"/>
      <c r="B103" s="76"/>
      <c r="C103" s="76"/>
      <c r="D103" s="76"/>
      <c r="E103" s="76"/>
    </row>
    <row r="104" spans="1:5">
      <c r="A104" s="76"/>
      <c r="B104" s="76"/>
      <c r="C104" s="76"/>
      <c r="D104" s="76"/>
      <c r="E104" s="76"/>
    </row>
    <row r="105" spans="1:5">
      <c r="A105" s="76"/>
      <c r="B105" s="76"/>
      <c r="C105" s="76"/>
      <c r="D105" s="76"/>
      <c r="E105" s="76"/>
    </row>
    <row r="106" spans="1:5">
      <c r="A106" s="76"/>
      <c r="B106" s="76"/>
      <c r="C106" s="76"/>
      <c r="D106" s="76"/>
      <c r="E106" s="76"/>
    </row>
    <row r="107" spans="1:5">
      <c r="A107" s="76"/>
      <c r="B107" s="76"/>
      <c r="C107" s="76"/>
      <c r="D107" s="76"/>
      <c r="E107" s="76"/>
    </row>
    <row r="108" spans="1:5">
      <c r="A108" s="76"/>
      <c r="B108" s="76"/>
      <c r="C108" s="76"/>
      <c r="D108" s="76"/>
      <c r="E108" s="76"/>
    </row>
    <row r="109" spans="1:5">
      <c r="A109" s="76"/>
      <c r="B109" s="76"/>
      <c r="C109" s="76"/>
      <c r="D109" s="76"/>
      <c r="E109" s="76"/>
    </row>
    <row r="110" spans="1:5">
      <c r="A110" s="76"/>
      <c r="B110" s="76"/>
      <c r="C110" s="76"/>
      <c r="D110" s="76"/>
      <c r="E110" s="76"/>
    </row>
    <row r="111" spans="1:5">
      <c r="A111" s="76"/>
      <c r="B111" s="76"/>
      <c r="C111" s="76"/>
      <c r="D111" s="76"/>
      <c r="E111" s="76"/>
    </row>
    <row r="112" spans="1:5">
      <c r="A112" s="76"/>
      <c r="B112" s="76"/>
      <c r="C112" s="76"/>
      <c r="D112" s="76"/>
      <c r="E112" s="76"/>
    </row>
    <row r="113" spans="1:30">
      <c r="A113" s="76"/>
      <c r="B113" s="76"/>
      <c r="C113" s="76"/>
      <c r="D113" s="76"/>
      <c r="E113" s="76"/>
    </row>
    <row r="114" spans="1:30">
      <c r="A114" s="76"/>
      <c r="B114" s="76"/>
      <c r="C114" s="76"/>
      <c r="D114" s="76"/>
      <c r="E114" s="76"/>
    </row>
    <row r="115" spans="1:30">
      <c r="A115" s="76"/>
      <c r="B115" s="76"/>
      <c r="C115" s="76"/>
      <c r="D115" s="76"/>
      <c r="E115" s="76"/>
    </row>
    <row r="116" spans="1:30">
      <c r="A116" s="76"/>
      <c r="B116" s="76"/>
      <c r="C116" s="76"/>
      <c r="D116" s="76"/>
      <c r="E116" s="76"/>
    </row>
    <row r="117" spans="1:30">
      <c r="A117" s="76"/>
      <c r="B117" s="76"/>
      <c r="C117" s="76"/>
      <c r="D117" s="76"/>
      <c r="E117" s="76"/>
      <c r="AB117" s="82">
        <v>31</v>
      </c>
      <c r="AD117" s="185">
        <f>31/81</f>
        <v>0.38271604938271603</v>
      </c>
    </row>
    <row r="118" spans="1:30">
      <c r="A118" s="76"/>
      <c r="B118" s="76"/>
      <c r="C118" s="76"/>
      <c r="D118" s="76"/>
      <c r="E118" s="76"/>
      <c r="AD118" s="185">
        <f>17/81</f>
        <v>0.20987654320987653</v>
      </c>
    </row>
    <row r="119" spans="1:30">
      <c r="A119" s="76"/>
      <c r="B119" s="76"/>
      <c r="C119" s="76"/>
      <c r="D119" s="76"/>
      <c r="E119" s="76"/>
      <c r="AB119" s="82">
        <v>8</v>
      </c>
      <c r="AD119" s="185">
        <f>8/81</f>
        <v>9.8765432098765427E-2</v>
      </c>
    </row>
    <row r="120" spans="1:30">
      <c r="A120" s="76"/>
      <c r="B120" s="76"/>
      <c r="C120" s="76"/>
      <c r="D120" s="76"/>
      <c r="E120" s="76"/>
      <c r="AB120" s="82">
        <v>11</v>
      </c>
      <c r="AD120" s="82">
        <f>11/81</f>
        <v>0.13580246913580246</v>
      </c>
    </row>
    <row r="121" spans="1:30">
      <c r="A121" s="76"/>
      <c r="B121" s="76"/>
      <c r="C121" s="76"/>
      <c r="D121" s="76"/>
      <c r="E121" s="76"/>
    </row>
    <row r="122" spans="1:30">
      <c r="A122" s="76"/>
      <c r="B122" s="76"/>
      <c r="C122" s="76"/>
      <c r="D122" s="76"/>
      <c r="E122" s="76"/>
    </row>
    <row r="123" spans="1:30">
      <c r="A123" s="76"/>
      <c r="B123" s="76"/>
      <c r="C123" s="76"/>
      <c r="D123" s="76"/>
      <c r="E123" s="76"/>
    </row>
    <row r="124" spans="1:30">
      <c r="A124" s="76"/>
      <c r="B124" s="76"/>
      <c r="C124" s="76"/>
      <c r="D124" s="76"/>
      <c r="E124" s="76"/>
    </row>
    <row r="125" spans="1:30">
      <c r="A125" s="76"/>
      <c r="B125" s="76"/>
      <c r="C125" s="76"/>
      <c r="D125" s="76"/>
      <c r="E125" s="76"/>
    </row>
    <row r="126" spans="1:30">
      <c r="A126" s="76"/>
      <c r="B126" s="76"/>
      <c r="C126" s="76"/>
      <c r="D126" s="76"/>
      <c r="E126" s="76"/>
    </row>
    <row r="127" spans="1:30">
      <c r="A127" s="76"/>
      <c r="B127" s="76"/>
      <c r="C127" s="76"/>
      <c r="D127" s="76"/>
      <c r="E127" s="76"/>
    </row>
    <row r="128" spans="1:30">
      <c r="A128" s="76"/>
      <c r="B128" s="76"/>
      <c r="C128" s="76"/>
      <c r="D128" s="76"/>
      <c r="E128" s="76"/>
    </row>
    <row r="129" spans="1:5">
      <c r="A129" s="76"/>
      <c r="B129" s="76"/>
      <c r="C129" s="76"/>
      <c r="D129" s="76"/>
      <c r="E129" s="76"/>
    </row>
    <row r="130" spans="1:5">
      <c r="A130" s="76"/>
      <c r="B130" s="76"/>
      <c r="C130" s="76"/>
      <c r="D130" s="76"/>
      <c r="E130" s="76"/>
    </row>
    <row r="131" spans="1:5">
      <c r="A131" s="76"/>
      <c r="B131" s="76"/>
      <c r="C131" s="76"/>
      <c r="D131" s="76"/>
      <c r="E131" s="76"/>
    </row>
    <row r="132" spans="1:5">
      <c r="A132" s="76"/>
      <c r="B132" s="76"/>
      <c r="C132" s="76"/>
      <c r="D132" s="76"/>
      <c r="E132" s="76"/>
    </row>
    <row r="133" spans="1:5">
      <c r="A133" s="76"/>
      <c r="B133" s="76"/>
      <c r="C133" s="76"/>
      <c r="D133" s="76"/>
      <c r="E133" s="76"/>
    </row>
    <row r="134" spans="1:5">
      <c r="A134" s="76"/>
      <c r="B134" s="76"/>
      <c r="C134" s="76"/>
      <c r="D134" s="76"/>
      <c r="E134" s="76"/>
    </row>
    <row r="135" spans="1:5">
      <c r="A135" s="76"/>
      <c r="B135" s="76"/>
      <c r="C135" s="76"/>
      <c r="D135" s="76"/>
      <c r="E135" s="76"/>
    </row>
    <row r="136" spans="1:5">
      <c r="A136" s="76"/>
      <c r="B136" s="76"/>
      <c r="C136" s="76"/>
      <c r="D136" s="76"/>
      <c r="E136" s="76"/>
    </row>
    <row r="137" spans="1:5">
      <c r="A137" s="76"/>
      <c r="B137" s="76"/>
      <c r="C137" s="76"/>
      <c r="D137" s="76"/>
      <c r="E137" s="76"/>
    </row>
    <row r="138" spans="1:5">
      <c r="A138" s="76"/>
      <c r="B138" s="76"/>
      <c r="C138" s="76"/>
      <c r="D138" s="76"/>
      <c r="E138" s="76"/>
    </row>
    <row r="139" spans="1:5">
      <c r="A139" s="76"/>
      <c r="B139" s="76"/>
      <c r="C139" s="76"/>
      <c r="D139" s="76"/>
      <c r="E139" s="76"/>
    </row>
    <row r="140" spans="1:5">
      <c r="A140" s="76"/>
      <c r="B140" s="76"/>
      <c r="C140" s="76"/>
      <c r="D140" s="76"/>
      <c r="E140" s="76"/>
    </row>
    <row r="141" spans="1:5">
      <c r="A141" s="76"/>
      <c r="B141" s="76"/>
      <c r="C141" s="76"/>
      <c r="D141" s="76"/>
      <c r="E141" s="76"/>
    </row>
    <row r="142" spans="1:5">
      <c r="A142" s="76"/>
      <c r="B142" s="76"/>
      <c r="C142" s="76"/>
      <c r="D142" s="76"/>
      <c r="E142" s="76"/>
    </row>
    <row r="143" spans="1:5">
      <c r="A143" s="76"/>
      <c r="B143" s="76"/>
      <c r="C143" s="76"/>
      <c r="D143" s="76"/>
      <c r="E143" s="76"/>
    </row>
    <row r="144" spans="1:5">
      <c r="A144" s="76"/>
      <c r="B144" s="76"/>
      <c r="C144" s="76"/>
      <c r="D144" s="76"/>
      <c r="E144" s="76"/>
    </row>
    <row r="145" spans="1:5">
      <c r="A145" s="76"/>
      <c r="B145" s="76"/>
      <c r="C145" s="76"/>
      <c r="D145" s="76"/>
      <c r="E145" s="76"/>
    </row>
    <row r="146" spans="1:5">
      <c r="A146" s="76"/>
      <c r="B146" s="76"/>
      <c r="C146" s="76"/>
      <c r="D146" s="76"/>
      <c r="E146" s="76"/>
    </row>
    <row r="147" spans="1:5">
      <c r="A147" s="76"/>
      <c r="B147" s="76"/>
      <c r="C147" s="76"/>
      <c r="D147" s="76"/>
      <c r="E147" s="76"/>
    </row>
    <row r="148" spans="1:5">
      <c r="A148" s="76"/>
      <c r="B148" s="76"/>
      <c r="C148" s="76"/>
      <c r="D148" s="76"/>
      <c r="E148" s="76"/>
    </row>
    <row r="149" spans="1:5">
      <c r="A149" s="76"/>
      <c r="B149" s="76"/>
      <c r="C149" s="76"/>
      <c r="D149" s="76"/>
      <c r="E149" s="76"/>
    </row>
    <row r="150" spans="1:5">
      <c r="A150" s="76"/>
      <c r="B150" s="76"/>
      <c r="C150" s="76"/>
      <c r="D150" s="76"/>
      <c r="E150" s="76"/>
    </row>
    <row r="151" spans="1:5">
      <c r="A151" s="76"/>
      <c r="B151" s="76"/>
      <c r="C151" s="76"/>
      <c r="D151" s="76"/>
      <c r="E151" s="76"/>
    </row>
    <row r="152" spans="1:5">
      <c r="A152" s="76"/>
      <c r="B152" s="76"/>
      <c r="C152" s="76"/>
      <c r="D152" s="76"/>
      <c r="E152" s="76"/>
    </row>
    <row r="153" spans="1:5">
      <c r="A153" s="76"/>
      <c r="B153" s="76"/>
      <c r="C153" s="76"/>
      <c r="D153" s="76"/>
      <c r="E153" s="76"/>
    </row>
    <row r="154" spans="1:5">
      <c r="A154" s="76"/>
      <c r="B154" s="76"/>
      <c r="C154" s="76"/>
      <c r="D154" s="76"/>
      <c r="E154" s="76"/>
    </row>
    <row r="155" spans="1:5">
      <c r="A155" s="76"/>
      <c r="B155" s="76"/>
      <c r="C155" s="76"/>
      <c r="D155" s="76"/>
      <c r="E155" s="76"/>
    </row>
    <row r="156" spans="1:5">
      <c r="A156" s="76"/>
      <c r="B156" s="76"/>
      <c r="C156" s="76"/>
      <c r="D156" s="76"/>
      <c r="E156" s="76"/>
    </row>
    <row r="157" spans="1:5">
      <c r="A157" s="76"/>
      <c r="B157" s="76"/>
      <c r="C157" s="76"/>
      <c r="D157" s="76"/>
      <c r="E157" s="76"/>
    </row>
    <row r="158" spans="1:5">
      <c r="A158" s="76"/>
      <c r="B158" s="76"/>
      <c r="C158" s="76"/>
      <c r="D158" s="76"/>
      <c r="E158" s="76"/>
    </row>
    <row r="159" spans="1:5">
      <c r="A159" s="76"/>
      <c r="B159" s="76"/>
      <c r="C159" s="76"/>
      <c r="D159" s="76"/>
      <c r="E159" s="76"/>
    </row>
    <row r="160" spans="1:5">
      <c r="A160" s="76"/>
      <c r="B160" s="76"/>
      <c r="C160" s="76"/>
      <c r="D160" s="76"/>
      <c r="E160" s="76"/>
    </row>
    <row r="161" spans="1:5">
      <c r="A161" s="76"/>
      <c r="B161" s="76"/>
      <c r="C161" s="76"/>
      <c r="D161" s="76"/>
      <c r="E161" s="76"/>
    </row>
    <row r="162" spans="1:5">
      <c r="A162" s="76"/>
      <c r="B162" s="76"/>
      <c r="C162" s="76"/>
      <c r="D162" s="76"/>
      <c r="E162" s="76"/>
    </row>
    <row r="163" spans="1:5">
      <c r="A163" s="76"/>
      <c r="B163" s="76"/>
      <c r="C163" s="76"/>
      <c r="D163" s="76"/>
      <c r="E163" s="76"/>
    </row>
    <row r="164" spans="1:5">
      <c r="A164" s="76"/>
      <c r="B164" s="76"/>
      <c r="C164" s="76"/>
      <c r="D164" s="76"/>
      <c r="E164" s="76"/>
    </row>
    <row r="165" spans="1:5">
      <c r="A165" s="76"/>
      <c r="B165" s="76"/>
      <c r="C165" s="76"/>
      <c r="D165" s="76"/>
      <c r="E165" s="76"/>
    </row>
    <row r="166" spans="1:5">
      <c r="A166" s="76"/>
      <c r="B166" s="76"/>
      <c r="C166" s="76"/>
      <c r="D166" s="76"/>
      <c r="E166" s="76"/>
    </row>
    <row r="167" spans="1:5">
      <c r="A167" s="76"/>
      <c r="B167" s="76"/>
      <c r="C167" s="76"/>
      <c r="D167" s="76"/>
      <c r="E167" s="76"/>
    </row>
    <row r="168" spans="1:5">
      <c r="A168" s="76"/>
      <c r="B168" s="76"/>
      <c r="C168" s="76"/>
      <c r="D168" s="76"/>
      <c r="E168" s="76"/>
    </row>
    <row r="169" spans="1:5">
      <c r="A169" s="76"/>
      <c r="B169" s="76"/>
      <c r="C169" s="76"/>
      <c r="D169" s="76"/>
      <c r="E169" s="76"/>
    </row>
    <row r="170" spans="1:5">
      <c r="A170" s="76"/>
      <c r="B170" s="76"/>
      <c r="C170" s="76"/>
      <c r="D170" s="76"/>
      <c r="E170" s="76"/>
    </row>
    <row r="171" spans="1:5">
      <c r="A171" s="76"/>
      <c r="B171" s="76"/>
      <c r="C171" s="76"/>
      <c r="D171" s="76"/>
      <c r="E171" s="76"/>
    </row>
    <row r="172" spans="1:5">
      <c r="A172" s="76"/>
      <c r="B172" s="76"/>
      <c r="C172" s="76"/>
      <c r="D172" s="76"/>
      <c r="E172" s="76"/>
    </row>
    <row r="173" spans="1:5">
      <c r="A173" s="76"/>
      <c r="B173" s="76"/>
      <c r="C173" s="76"/>
      <c r="D173" s="76"/>
      <c r="E173" s="76"/>
    </row>
    <row r="174" spans="1:5">
      <c r="A174" s="76"/>
      <c r="B174" s="76"/>
      <c r="C174" s="76"/>
      <c r="D174" s="76"/>
      <c r="E174" s="76"/>
    </row>
    <row r="175" spans="1:5">
      <c r="A175" s="76"/>
      <c r="B175" s="76"/>
      <c r="C175" s="76"/>
      <c r="D175" s="76"/>
      <c r="E175" s="76"/>
    </row>
    <row r="176" spans="1:5">
      <c r="A176" s="76"/>
      <c r="B176" s="76"/>
      <c r="C176" s="76"/>
      <c r="D176" s="76"/>
      <c r="E176" s="76"/>
    </row>
    <row r="177" spans="1:5">
      <c r="A177" s="76"/>
      <c r="B177" s="76"/>
      <c r="C177" s="76"/>
      <c r="D177" s="76"/>
      <c r="E177" s="76"/>
    </row>
    <row r="178" spans="1:5">
      <c r="A178" s="76"/>
      <c r="B178" s="76"/>
      <c r="C178" s="76"/>
      <c r="D178" s="76"/>
      <c r="E178" s="76"/>
    </row>
    <row r="179" spans="1:5">
      <c r="A179" s="76"/>
      <c r="B179" s="76"/>
      <c r="C179" s="76"/>
      <c r="D179" s="76"/>
      <c r="E179" s="76"/>
    </row>
    <row r="180" spans="1:5">
      <c r="A180" s="76"/>
      <c r="B180" s="76"/>
      <c r="C180" s="76"/>
      <c r="D180" s="76"/>
      <c r="E180" s="76"/>
    </row>
    <row r="181" spans="1:5">
      <c r="A181" s="76"/>
      <c r="B181" s="76"/>
      <c r="C181" s="76"/>
      <c r="D181" s="76"/>
      <c r="E181" s="76"/>
    </row>
    <row r="182" spans="1:5">
      <c r="A182" s="76"/>
      <c r="B182" s="76"/>
      <c r="C182" s="76"/>
      <c r="D182" s="76"/>
      <c r="E182" s="76"/>
    </row>
    <row r="183" spans="1:5">
      <c r="A183" s="76"/>
      <c r="B183" s="76"/>
      <c r="C183" s="76"/>
      <c r="D183" s="76"/>
      <c r="E183" s="76"/>
    </row>
    <row r="184" spans="1:5">
      <c r="A184" s="76"/>
      <c r="B184" s="76"/>
      <c r="C184" s="76"/>
      <c r="D184" s="76"/>
      <c r="E184" s="76"/>
    </row>
    <row r="185" spans="1:5">
      <c r="A185" s="76"/>
      <c r="B185" s="76"/>
      <c r="C185" s="76"/>
      <c r="D185" s="76"/>
      <c r="E185" s="76"/>
    </row>
    <row r="186" spans="1:5">
      <c r="A186" s="76"/>
      <c r="B186" s="76"/>
      <c r="C186" s="76"/>
      <c r="D186" s="76"/>
      <c r="E186" s="76"/>
    </row>
    <row r="187" spans="1:5">
      <c r="A187" s="76"/>
      <c r="B187" s="76"/>
      <c r="C187" s="76"/>
      <c r="D187" s="76"/>
      <c r="E187" s="76"/>
    </row>
    <row r="188" spans="1:5">
      <c r="A188" s="76"/>
      <c r="B188" s="76"/>
      <c r="C188" s="76"/>
      <c r="D188" s="76"/>
      <c r="E188" s="76"/>
    </row>
    <row r="189" spans="1:5">
      <c r="A189" s="76"/>
      <c r="B189" s="76"/>
      <c r="C189" s="76"/>
      <c r="D189" s="76"/>
      <c r="E189" s="76"/>
    </row>
    <row r="190" spans="1:5">
      <c r="A190" s="76"/>
      <c r="B190" s="76"/>
      <c r="C190" s="76"/>
      <c r="D190" s="76"/>
      <c r="E190" s="76"/>
    </row>
    <row r="191" spans="1:5">
      <c r="A191" s="76"/>
      <c r="B191" s="76"/>
      <c r="C191" s="76"/>
      <c r="D191" s="76"/>
      <c r="E191" s="76"/>
    </row>
    <row r="192" spans="1:5">
      <c r="A192" s="76"/>
      <c r="B192" s="76"/>
      <c r="C192" s="76"/>
      <c r="D192" s="76"/>
      <c r="E192" s="76"/>
    </row>
    <row r="193" spans="1:5">
      <c r="A193" s="76"/>
      <c r="B193" s="76"/>
      <c r="C193" s="76"/>
      <c r="D193" s="76"/>
      <c r="E193" s="76"/>
    </row>
    <row r="194" spans="1:5">
      <c r="A194" s="76"/>
      <c r="B194" s="76"/>
      <c r="C194" s="76"/>
      <c r="D194" s="76"/>
      <c r="E194" s="76"/>
    </row>
    <row r="195" spans="1:5">
      <c r="A195" s="76"/>
      <c r="B195" s="76"/>
      <c r="C195" s="76"/>
      <c r="D195" s="76"/>
      <c r="E195" s="76"/>
    </row>
    <row r="196" spans="1:5">
      <c r="A196" s="76"/>
      <c r="B196" s="76"/>
      <c r="C196" s="76"/>
      <c r="D196" s="76"/>
      <c r="E196" s="76"/>
    </row>
    <row r="197" spans="1:5">
      <c r="A197" s="76"/>
      <c r="B197" s="76"/>
      <c r="C197" s="76"/>
      <c r="D197" s="76"/>
      <c r="E197" s="76"/>
    </row>
    <row r="198" spans="1:5">
      <c r="A198" s="76"/>
      <c r="B198" s="76"/>
      <c r="C198" s="76"/>
      <c r="D198" s="76"/>
      <c r="E198" s="76"/>
    </row>
    <row r="199" spans="1:5">
      <c r="A199" s="76"/>
      <c r="B199" s="76"/>
      <c r="C199" s="76"/>
      <c r="D199" s="76"/>
      <c r="E199" s="76"/>
    </row>
    <row r="200" spans="1:5">
      <c r="A200" s="76"/>
      <c r="B200" s="76"/>
      <c r="C200" s="76"/>
      <c r="D200" s="76"/>
      <c r="E200" s="76"/>
    </row>
    <row r="201" spans="1:5">
      <c r="A201" s="76"/>
      <c r="B201" s="76"/>
      <c r="C201" s="76"/>
      <c r="D201" s="76"/>
      <c r="E201" s="76"/>
    </row>
    <row r="202" spans="1:5">
      <c r="A202" s="76"/>
      <c r="B202" s="76"/>
      <c r="C202" s="76"/>
      <c r="D202" s="76"/>
      <c r="E202" s="76"/>
    </row>
    <row r="203" spans="1:5">
      <c r="A203" s="76"/>
      <c r="B203" s="76"/>
      <c r="C203" s="76"/>
      <c r="D203" s="76"/>
      <c r="E203" s="76"/>
    </row>
    <row r="204" spans="1:5">
      <c r="A204" s="76"/>
      <c r="B204" s="76"/>
      <c r="C204" s="76"/>
      <c r="D204" s="76"/>
      <c r="E204" s="76"/>
    </row>
    <row r="205" spans="1:5">
      <c r="A205" s="76"/>
      <c r="B205" s="76"/>
      <c r="C205" s="76"/>
      <c r="D205" s="76"/>
      <c r="E205" s="76"/>
    </row>
    <row r="206" spans="1:5">
      <c r="A206" s="76"/>
      <c r="B206" s="76"/>
      <c r="C206" s="76"/>
      <c r="D206" s="76"/>
      <c r="E206" s="76"/>
    </row>
    <row r="207" spans="1:5">
      <c r="A207" s="76"/>
      <c r="B207" s="76"/>
      <c r="C207" s="76"/>
      <c r="D207" s="76"/>
      <c r="E207" s="76"/>
    </row>
    <row r="208" spans="1:5">
      <c r="A208" s="76"/>
      <c r="B208" s="76"/>
      <c r="C208" s="76"/>
      <c r="D208" s="76"/>
      <c r="E208" s="76"/>
    </row>
    <row r="209" spans="1:5">
      <c r="A209" s="76"/>
      <c r="B209" s="76"/>
      <c r="C209" s="76"/>
      <c r="D209" s="76"/>
      <c r="E209" s="76"/>
    </row>
    <row r="210" spans="1:5">
      <c r="A210" s="76"/>
      <c r="B210" s="76"/>
      <c r="C210" s="76"/>
      <c r="D210" s="76"/>
      <c r="E210" s="76"/>
    </row>
    <row r="211" spans="1:5">
      <c r="A211" s="76"/>
      <c r="B211" s="76"/>
      <c r="C211" s="76"/>
      <c r="D211" s="76"/>
      <c r="E211" s="76"/>
    </row>
    <row r="212" spans="1:5">
      <c r="A212" s="76"/>
      <c r="B212" s="76"/>
      <c r="C212" s="76"/>
      <c r="D212" s="76"/>
      <c r="E212" s="76"/>
    </row>
    <row r="213" spans="1:5">
      <c r="A213" s="76"/>
      <c r="B213" s="76"/>
      <c r="C213" s="76"/>
      <c r="D213" s="76"/>
      <c r="E213" s="76"/>
    </row>
    <row r="214" spans="1:5">
      <c r="A214" s="76"/>
      <c r="B214" s="76"/>
      <c r="C214" s="76"/>
      <c r="D214" s="76"/>
      <c r="E214" s="76"/>
    </row>
    <row r="215" spans="1:5">
      <c r="A215" s="76"/>
      <c r="B215" s="76"/>
      <c r="C215" s="76"/>
      <c r="D215" s="76"/>
      <c r="E215" s="76"/>
    </row>
    <row r="216" spans="1:5">
      <c r="A216" s="76"/>
      <c r="B216" s="76"/>
      <c r="C216" s="76"/>
      <c r="D216" s="76"/>
      <c r="E216" s="76"/>
    </row>
    <row r="217" spans="1:5">
      <c r="A217" s="76"/>
      <c r="B217" s="76"/>
      <c r="C217" s="76"/>
      <c r="D217" s="76"/>
      <c r="E217" s="76"/>
    </row>
    <row r="218" spans="1:5">
      <c r="A218" s="76"/>
      <c r="B218" s="76"/>
      <c r="C218" s="76"/>
      <c r="D218" s="76"/>
      <c r="E218" s="76"/>
    </row>
    <row r="219" spans="1:5">
      <c r="A219" s="76"/>
      <c r="B219" s="76"/>
      <c r="C219" s="76"/>
      <c r="D219" s="76"/>
      <c r="E219" s="76"/>
    </row>
    <row r="220" spans="1:5">
      <c r="A220" s="76"/>
      <c r="B220" s="76"/>
      <c r="C220" s="76"/>
      <c r="D220" s="76"/>
      <c r="E220" s="76"/>
    </row>
    <row r="221" spans="1:5">
      <c r="A221" s="76"/>
      <c r="B221" s="76"/>
      <c r="C221" s="76"/>
      <c r="D221" s="76"/>
      <c r="E221" s="76"/>
    </row>
    <row r="222" spans="1:5">
      <c r="A222" s="76"/>
      <c r="B222" s="76"/>
      <c r="C222" s="76"/>
      <c r="D222" s="76"/>
      <c r="E222" s="76"/>
    </row>
    <row r="223" spans="1:5">
      <c r="A223" s="76"/>
      <c r="B223" s="76"/>
      <c r="C223" s="76"/>
      <c r="D223" s="76"/>
      <c r="E223" s="76"/>
    </row>
    <row r="224" spans="1:5">
      <c r="A224" s="76"/>
      <c r="B224" s="76"/>
      <c r="C224" s="76"/>
      <c r="D224" s="76"/>
      <c r="E224" s="76"/>
    </row>
    <row r="225" spans="1:5">
      <c r="A225" s="76"/>
      <c r="B225" s="76"/>
      <c r="C225" s="76"/>
      <c r="D225" s="76"/>
      <c r="E225" s="76"/>
    </row>
    <row r="226" spans="1:5">
      <c r="A226" s="76"/>
      <c r="B226" s="76"/>
      <c r="C226" s="76"/>
      <c r="D226" s="76"/>
      <c r="E226" s="76"/>
    </row>
    <row r="227" spans="1:5">
      <c r="A227" s="76"/>
      <c r="B227" s="76"/>
      <c r="C227" s="76"/>
      <c r="D227" s="76"/>
      <c r="E227" s="76"/>
    </row>
    <row r="228" spans="1:5">
      <c r="A228" s="76"/>
      <c r="B228" s="76"/>
      <c r="C228" s="76"/>
      <c r="D228" s="76"/>
      <c r="E228" s="76"/>
    </row>
    <row r="229" spans="1:5">
      <c r="A229" s="76"/>
      <c r="B229" s="76"/>
      <c r="C229" s="76"/>
      <c r="D229" s="76"/>
      <c r="E229" s="76"/>
    </row>
    <row r="230" spans="1:5">
      <c r="A230" s="76"/>
      <c r="B230" s="76"/>
      <c r="C230" s="76"/>
      <c r="D230" s="76"/>
      <c r="E230" s="76"/>
    </row>
    <row r="231" spans="1:5">
      <c r="A231" s="76"/>
      <c r="B231" s="76"/>
      <c r="C231" s="76"/>
      <c r="D231" s="76"/>
      <c r="E231" s="76"/>
    </row>
    <row r="232" spans="1:5">
      <c r="A232" s="76"/>
      <c r="B232" s="76"/>
      <c r="C232" s="76"/>
      <c r="D232" s="76"/>
      <c r="E232" s="76"/>
    </row>
    <row r="233" spans="1:5">
      <c r="A233" s="76"/>
      <c r="B233" s="76"/>
      <c r="C233" s="76"/>
      <c r="D233" s="76"/>
      <c r="E233" s="76"/>
    </row>
    <row r="234" spans="1:5">
      <c r="A234" s="76"/>
      <c r="B234" s="76"/>
      <c r="C234" s="76"/>
      <c r="D234" s="76"/>
      <c r="E234" s="76"/>
    </row>
    <row r="235" spans="1:5">
      <c r="A235" s="76"/>
      <c r="B235" s="76"/>
      <c r="C235" s="76"/>
      <c r="D235" s="76"/>
      <c r="E235" s="76"/>
    </row>
    <row r="236" spans="1:5">
      <c r="A236" s="76"/>
      <c r="B236" s="76"/>
      <c r="C236" s="76"/>
      <c r="D236" s="76"/>
      <c r="E236" s="76"/>
    </row>
    <row r="237" spans="1:5">
      <c r="A237" s="76"/>
      <c r="B237" s="76"/>
      <c r="C237" s="76"/>
      <c r="D237" s="76"/>
      <c r="E237" s="76"/>
    </row>
    <row r="238" spans="1:5">
      <c r="A238" s="76"/>
      <c r="B238" s="76"/>
      <c r="C238" s="76"/>
      <c r="D238" s="76"/>
      <c r="E238" s="76"/>
    </row>
    <row r="239" spans="1:5">
      <c r="A239" s="76"/>
      <c r="B239" s="76"/>
      <c r="C239" s="76"/>
      <c r="D239" s="76"/>
      <c r="E239" s="76"/>
    </row>
    <row r="240" spans="1:5">
      <c r="A240" s="76"/>
      <c r="B240" s="76"/>
      <c r="C240" s="76"/>
      <c r="D240" s="76"/>
      <c r="E240" s="76"/>
    </row>
    <row r="241" spans="1:5">
      <c r="A241" s="76"/>
      <c r="B241" s="76"/>
      <c r="C241" s="76"/>
      <c r="D241" s="76"/>
      <c r="E241" s="76"/>
    </row>
    <row r="242" spans="1:5">
      <c r="A242" s="76"/>
      <c r="B242" s="76"/>
      <c r="C242" s="76"/>
      <c r="D242" s="76"/>
      <c r="E242" s="76"/>
    </row>
    <row r="243" spans="1:5">
      <c r="A243" s="76"/>
      <c r="B243" s="76"/>
      <c r="C243" s="76"/>
      <c r="D243" s="76"/>
      <c r="E243" s="76"/>
    </row>
    <row r="244" spans="1:5">
      <c r="A244" s="76"/>
      <c r="B244" s="76"/>
      <c r="C244" s="76"/>
      <c r="D244" s="76"/>
      <c r="E244" s="76"/>
    </row>
    <row r="245" spans="1:5">
      <c r="A245" s="76"/>
      <c r="B245" s="76"/>
      <c r="C245" s="76"/>
      <c r="D245" s="76"/>
      <c r="E245" s="76"/>
    </row>
    <row r="246" spans="1:5">
      <c r="A246" s="76"/>
      <c r="B246" s="76"/>
      <c r="C246" s="76"/>
      <c r="D246" s="76"/>
      <c r="E246" s="76"/>
    </row>
    <row r="247" spans="1:5">
      <c r="A247" s="76"/>
      <c r="B247" s="76"/>
      <c r="C247" s="76"/>
      <c r="D247" s="76"/>
      <c r="E247" s="76"/>
    </row>
    <row r="248" spans="1:5">
      <c r="A248" s="76"/>
      <c r="B248" s="76"/>
      <c r="C248" s="76"/>
      <c r="D248" s="76"/>
      <c r="E248" s="76"/>
    </row>
    <row r="249" spans="1:5">
      <c r="A249" s="76"/>
      <c r="B249" s="76"/>
      <c r="C249" s="76"/>
      <c r="D249" s="76"/>
      <c r="E249" s="76"/>
    </row>
    <row r="250" spans="1:5">
      <c r="A250" s="76"/>
      <c r="B250" s="76"/>
      <c r="C250" s="76"/>
      <c r="D250" s="76"/>
      <c r="E250" s="76"/>
    </row>
    <row r="251" spans="1:5">
      <c r="A251" s="76"/>
      <c r="B251" s="76"/>
      <c r="C251" s="76"/>
      <c r="D251" s="76"/>
      <c r="E251" s="76"/>
    </row>
    <row r="252" spans="1:5">
      <c r="A252" s="76"/>
      <c r="B252" s="76"/>
      <c r="C252" s="76"/>
      <c r="D252" s="76"/>
      <c r="E252" s="76"/>
    </row>
    <row r="253" spans="1:5">
      <c r="A253" s="76"/>
      <c r="B253" s="76"/>
      <c r="C253" s="76"/>
      <c r="D253" s="76"/>
      <c r="E253" s="76"/>
    </row>
    <row r="254" spans="1:5">
      <c r="A254" s="76"/>
      <c r="B254" s="76"/>
      <c r="C254" s="76"/>
      <c r="D254" s="76"/>
      <c r="E254" s="76"/>
    </row>
    <row r="255" spans="1:5">
      <c r="A255" s="76"/>
      <c r="B255" s="76"/>
      <c r="C255" s="76"/>
      <c r="D255" s="76"/>
      <c r="E255" s="76"/>
    </row>
    <row r="256" spans="1:5">
      <c r="A256" s="76"/>
      <c r="B256" s="76"/>
      <c r="C256" s="76"/>
      <c r="D256" s="76"/>
      <c r="E256" s="76"/>
    </row>
    <row r="257" spans="1:5">
      <c r="A257" s="76"/>
      <c r="B257" s="76"/>
      <c r="C257" s="76"/>
      <c r="D257" s="76"/>
      <c r="E257" s="76"/>
    </row>
    <row r="258" spans="1:5">
      <c r="A258" s="76"/>
      <c r="B258" s="76"/>
      <c r="C258" s="76"/>
      <c r="D258" s="76"/>
      <c r="E258" s="76"/>
    </row>
    <row r="259" spans="1:5">
      <c r="A259" s="76"/>
      <c r="B259" s="76"/>
      <c r="C259" s="76"/>
      <c r="D259" s="76"/>
      <c r="E259" s="76"/>
    </row>
    <row r="260" spans="1:5">
      <c r="A260" s="76"/>
      <c r="B260" s="76"/>
      <c r="C260" s="76"/>
      <c r="D260" s="76"/>
      <c r="E260" s="76"/>
    </row>
    <row r="261" spans="1:5">
      <c r="A261" s="76"/>
      <c r="B261" s="76"/>
      <c r="C261" s="76"/>
      <c r="D261" s="76"/>
      <c r="E261" s="76"/>
    </row>
    <row r="262" spans="1:5">
      <c r="A262" s="76"/>
      <c r="B262" s="76"/>
      <c r="C262" s="76"/>
      <c r="D262" s="76"/>
      <c r="E262" s="76"/>
    </row>
    <row r="263" spans="1:5">
      <c r="A263" s="76"/>
      <c r="B263" s="76"/>
      <c r="C263" s="76"/>
      <c r="D263" s="76"/>
      <c r="E263" s="76"/>
    </row>
    <row r="264" spans="1:5">
      <c r="A264" s="76"/>
      <c r="B264" s="76"/>
      <c r="C264" s="76"/>
      <c r="D264" s="76"/>
      <c r="E264" s="76"/>
    </row>
    <row r="265" spans="1:5">
      <c r="A265" s="76"/>
      <c r="B265" s="76"/>
      <c r="C265" s="76"/>
      <c r="D265" s="76"/>
      <c r="E265" s="76"/>
    </row>
    <row r="266" spans="1:5">
      <c r="A266" s="76"/>
      <c r="B266" s="76"/>
      <c r="C266" s="76"/>
      <c r="D266" s="76"/>
      <c r="E266" s="76"/>
    </row>
    <row r="267" spans="1:5">
      <c r="A267" s="76"/>
      <c r="B267" s="76"/>
      <c r="C267" s="76"/>
      <c r="D267" s="76"/>
      <c r="E267" s="76"/>
    </row>
    <row r="268" spans="1:5">
      <c r="A268" s="76"/>
      <c r="B268" s="76"/>
      <c r="C268" s="76"/>
      <c r="D268" s="76"/>
      <c r="E268" s="76"/>
    </row>
    <row r="269" spans="1:5">
      <c r="A269" s="76"/>
      <c r="B269" s="76"/>
      <c r="C269" s="76"/>
      <c r="D269" s="76"/>
      <c r="E269" s="76"/>
    </row>
    <row r="270" spans="1:5">
      <c r="A270" s="76"/>
      <c r="B270" s="76"/>
      <c r="C270" s="76"/>
      <c r="D270" s="76"/>
      <c r="E270" s="76"/>
    </row>
    <row r="271" spans="1:5">
      <c r="A271" s="76"/>
      <c r="B271" s="76"/>
      <c r="C271" s="76"/>
      <c r="D271" s="76"/>
      <c r="E271" s="76"/>
    </row>
    <row r="272" spans="1:5">
      <c r="A272" s="76"/>
      <c r="B272" s="76"/>
      <c r="C272" s="76"/>
      <c r="D272" s="76"/>
      <c r="E272" s="76"/>
    </row>
    <row r="273" spans="1:5">
      <c r="A273" s="76"/>
      <c r="B273" s="76"/>
      <c r="C273" s="76"/>
      <c r="D273" s="76"/>
      <c r="E273" s="76"/>
    </row>
    <row r="274" spans="1:5">
      <c r="A274" s="76"/>
      <c r="B274" s="76"/>
      <c r="C274" s="76"/>
      <c r="D274" s="76"/>
      <c r="E274" s="76"/>
    </row>
    <row r="275" spans="1:5">
      <c r="A275" s="76"/>
      <c r="B275" s="76"/>
      <c r="C275" s="76"/>
      <c r="D275" s="76"/>
      <c r="E275" s="76"/>
    </row>
    <row r="276" spans="1:5">
      <c r="A276" s="76"/>
      <c r="B276" s="76"/>
      <c r="C276" s="76"/>
      <c r="D276" s="76"/>
      <c r="E276" s="76"/>
    </row>
    <row r="277" spans="1:5">
      <c r="A277" s="76"/>
      <c r="B277" s="76"/>
      <c r="C277" s="76"/>
      <c r="D277" s="76"/>
      <c r="E277" s="76"/>
    </row>
    <row r="278" spans="1:5">
      <c r="A278" s="76"/>
      <c r="B278" s="76"/>
      <c r="C278" s="76"/>
      <c r="D278" s="76"/>
      <c r="E278" s="76"/>
    </row>
    <row r="279" spans="1:5">
      <c r="A279" s="76"/>
      <c r="B279" s="76"/>
      <c r="C279" s="76"/>
      <c r="D279" s="76"/>
      <c r="E279" s="76"/>
    </row>
    <row r="280" spans="1:5">
      <c r="A280" s="76"/>
      <c r="B280" s="76"/>
      <c r="C280" s="76"/>
      <c r="D280" s="76"/>
      <c r="E280" s="76"/>
    </row>
    <row r="281" spans="1:5">
      <c r="A281" s="76"/>
      <c r="B281" s="76"/>
      <c r="C281" s="76"/>
      <c r="D281" s="76"/>
      <c r="E281" s="76"/>
    </row>
    <row r="282" spans="1:5">
      <c r="A282" s="76"/>
      <c r="B282" s="76"/>
      <c r="C282" s="76"/>
      <c r="D282" s="76"/>
      <c r="E282" s="76"/>
    </row>
    <row r="283" spans="1:5">
      <c r="A283" s="76"/>
      <c r="B283" s="76"/>
      <c r="C283" s="76"/>
      <c r="D283" s="76"/>
      <c r="E283" s="76"/>
    </row>
    <row r="284" spans="1:5">
      <c r="A284" s="76"/>
      <c r="B284" s="76"/>
      <c r="C284" s="76"/>
      <c r="D284" s="76"/>
      <c r="E284" s="76"/>
    </row>
    <row r="285" spans="1:5">
      <c r="A285" s="76"/>
      <c r="B285" s="76"/>
      <c r="C285" s="76"/>
      <c r="D285" s="76"/>
      <c r="E285" s="76"/>
    </row>
    <row r="286" spans="1:5">
      <c r="A286" s="76"/>
      <c r="B286" s="76"/>
      <c r="C286" s="76"/>
      <c r="D286" s="76"/>
      <c r="E286" s="76"/>
    </row>
    <row r="287" spans="1:5">
      <c r="A287" s="76"/>
      <c r="B287" s="76"/>
      <c r="C287" s="76"/>
      <c r="D287" s="76"/>
      <c r="E287" s="76"/>
    </row>
    <row r="288" spans="1:5">
      <c r="A288" s="76"/>
      <c r="B288" s="76"/>
      <c r="C288" s="76"/>
      <c r="D288" s="76"/>
      <c r="E288" s="76"/>
    </row>
    <row r="289" spans="1:5">
      <c r="A289" s="76"/>
      <c r="B289" s="76"/>
      <c r="C289" s="76"/>
      <c r="D289" s="76"/>
      <c r="E289" s="76"/>
    </row>
    <row r="290" spans="1:5">
      <c r="A290" s="76"/>
      <c r="B290" s="76"/>
      <c r="C290" s="76"/>
      <c r="D290" s="76"/>
      <c r="E290" s="76"/>
    </row>
    <row r="291" spans="1:5">
      <c r="A291" s="76"/>
      <c r="B291" s="76"/>
      <c r="C291" s="76"/>
      <c r="D291" s="76"/>
      <c r="E291" s="76"/>
    </row>
    <row r="292" spans="1:5">
      <c r="A292" s="76"/>
      <c r="B292" s="76"/>
      <c r="C292" s="76"/>
      <c r="D292" s="76"/>
      <c r="E292" s="76"/>
    </row>
    <row r="293" spans="1:5">
      <c r="A293" s="76"/>
      <c r="B293" s="76"/>
      <c r="C293" s="76"/>
      <c r="D293" s="76"/>
      <c r="E293" s="76"/>
    </row>
    <row r="294" spans="1:5">
      <c r="A294" s="76"/>
      <c r="B294" s="76"/>
      <c r="C294" s="76"/>
      <c r="D294" s="76"/>
      <c r="E294" s="76"/>
    </row>
    <row r="295" spans="1:5">
      <c r="A295" s="76"/>
      <c r="B295" s="76"/>
      <c r="C295" s="76"/>
      <c r="D295" s="76"/>
      <c r="E295" s="76"/>
    </row>
    <row r="296" spans="1:5">
      <c r="A296" s="76"/>
      <c r="B296" s="76"/>
      <c r="C296" s="76"/>
      <c r="D296" s="76"/>
      <c r="E296" s="76"/>
    </row>
    <row r="297" spans="1:5">
      <c r="A297" s="76"/>
      <c r="B297" s="76"/>
      <c r="C297" s="76"/>
      <c r="D297" s="76"/>
      <c r="E297" s="76"/>
    </row>
    <row r="298" spans="1:5">
      <c r="A298" s="76"/>
      <c r="B298" s="76"/>
      <c r="C298" s="76"/>
      <c r="D298" s="76"/>
      <c r="E298" s="76"/>
    </row>
    <row r="299" spans="1:5">
      <c r="A299" s="76"/>
      <c r="B299" s="76"/>
      <c r="C299" s="76"/>
      <c r="D299" s="76"/>
      <c r="E299" s="76"/>
    </row>
    <row r="300" spans="1:5">
      <c r="A300" s="76"/>
      <c r="B300" s="76"/>
      <c r="C300" s="76"/>
      <c r="D300" s="76"/>
      <c r="E300" s="76"/>
    </row>
    <row r="301" spans="1:5">
      <c r="A301" s="76"/>
      <c r="B301" s="76"/>
      <c r="C301" s="76"/>
      <c r="D301" s="76"/>
      <c r="E301" s="76"/>
    </row>
    <row r="302" spans="1:5">
      <c r="A302" s="76"/>
      <c r="B302" s="76"/>
      <c r="C302" s="76"/>
      <c r="D302" s="76"/>
      <c r="E302" s="76"/>
    </row>
    <row r="303" spans="1:5">
      <c r="A303" s="76"/>
      <c r="B303" s="76"/>
      <c r="C303" s="76"/>
      <c r="D303" s="76"/>
      <c r="E303" s="76"/>
    </row>
    <row r="304" spans="1:5">
      <c r="A304" s="76"/>
      <c r="B304" s="76"/>
      <c r="C304" s="76"/>
      <c r="D304" s="76"/>
      <c r="E304" s="76"/>
    </row>
    <row r="305" spans="1:5">
      <c r="A305" s="76"/>
      <c r="B305" s="76"/>
      <c r="C305" s="76"/>
      <c r="D305" s="76"/>
      <c r="E305" s="76"/>
    </row>
    <row r="306" spans="1:5">
      <c r="A306" s="76"/>
      <c r="B306" s="76"/>
      <c r="C306" s="76"/>
      <c r="D306" s="76"/>
      <c r="E306" s="76"/>
    </row>
    <row r="307" spans="1:5">
      <c r="A307" s="76"/>
      <c r="B307" s="76"/>
      <c r="C307" s="76"/>
      <c r="D307" s="76"/>
      <c r="E307" s="76"/>
    </row>
    <row r="308" spans="1:5">
      <c r="A308" s="76"/>
      <c r="B308" s="76"/>
      <c r="C308" s="76"/>
      <c r="D308" s="76"/>
      <c r="E308" s="76"/>
    </row>
    <row r="309" spans="1:5">
      <c r="A309" s="76"/>
      <c r="B309" s="76"/>
      <c r="C309" s="76"/>
      <c r="D309" s="76"/>
      <c r="E309" s="76"/>
    </row>
    <row r="310" spans="1:5">
      <c r="A310" s="76"/>
      <c r="B310" s="76"/>
      <c r="C310" s="76"/>
      <c r="D310" s="76"/>
      <c r="E310" s="76"/>
    </row>
    <row r="311" spans="1:5">
      <c r="A311" s="76"/>
      <c r="B311" s="76"/>
      <c r="C311" s="76"/>
      <c r="D311" s="76"/>
      <c r="E311" s="76"/>
    </row>
    <row r="312" spans="1:5">
      <c r="A312" s="76"/>
      <c r="B312" s="76"/>
      <c r="C312" s="76"/>
      <c r="D312" s="76"/>
      <c r="E312" s="76"/>
    </row>
    <row r="313" spans="1:5">
      <c r="A313" s="76"/>
      <c r="B313" s="76"/>
      <c r="C313" s="76"/>
      <c r="D313" s="76"/>
      <c r="E313" s="76"/>
    </row>
    <row r="314" spans="1:5">
      <c r="A314" s="76"/>
      <c r="B314" s="76"/>
      <c r="C314" s="76"/>
      <c r="D314" s="76"/>
      <c r="E314" s="76"/>
    </row>
    <row r="315" spans="1:5">
      <c r="A315" s="76"/>
      <c r="B315" s="76"/>
      <c r="C315" s="76"/>
      <c r="D315" s="76"/>
      <c r="E315" s="76"/>
    </row>
    <row r="316" spans="1:5">
      <c r="A316" s="76"/>
      <c r="B316" s="76"/>
      <c r="C316" s="76"/>
      <c r="D316" s="76"/>
      <c r="E316" s="76"/>
    </row>
    <row r="317" spans="1:5">
      <c r="A317" s="76"/>
      <c r="B317" s="76"/>
      <c r="C317" s="76"/>
      <c r="D317" s="76"/>
      <c r="E317" s="76"/>
    </row>
    <row r="318" spans="1:5">
      <c r="A318" s="76"/>
      <c r="B318" s="76"/>
      <c r="C318" s="76"/>
      <c r="D318" s="76"/>
      <c r="E318" s="76"/>
    </row>
    <row r="319" spans="1:5">
      <c r="A319" s="76"/>
      <c r="B319" s="76"/>
      <c r="C319" s="76"/>
      <c r="D319" s="76"/>
      <c r="E319" s="76"/>
    </row>
    <row r="320" spans="1:5">
      <c r="A320" s="76"/>
      <c r="B320" s="76"/>
      <c r="C320" s="76"/>
      <c r="D320" s="76"/>
      <c r="E320" s="76"/>
    </row>
    <row r="321" spans="1:5">
      <c r="A321" s="76"/>
      <c r="B321" s="76"/>
      <c r="C321" s="76"/>
      <c r="D321" s="76"/>
      <c r="E321" s="76"/>
    </row>
    <row r="322" spans="1:5">
      <c r="A322" s="76"/>
      <c r="B322" s="76"/>
      <c r="C322" s="76"/>
      <c r="D322" s="76"/>
      <c r="E322" s="76"/>
    </row>
    <row r="323" spans="1:5">
      <c r="A323" s="76"/>
      <c r="B323" s="76"/>
      <c r="C323" s="76"/>
      <c r="D323" s="76"/>
      <c r="E323" s="76"/>
    </row>
    <row r="324" spans="1:5">
      <c r="A324" s="76"/>
      <c r="B324" s="76"/>
      <c r="C324" s="76"/>
      <c r="D324" s="76"/>
      <c r="E324" s="76"/>
    </row>
    <row r="325" spans="1:5">
      <c r="A325" s="76"/>
      <c r="B325" s="76"/>
      <c r="C325" s="76"/>
      <c r="D325" s="76"/>
      <c r="E325" s="76"/>
    </row>
    <row r="326" spans="1:5">
      <c r="A326" s="76"/>
      <c r="B326" s="76"/>
      <c r="C326" s="76"/>
      <c r="D326" s="76"/>
      <c r="E326" s="76"/>
    </row>
    <row r="327" spans="1:5">
      <c r="A327" s="76"/>
      <c r="B327" s="76"/>
      <c r="C327" s="76"/>
      <c r="D327" s="76"/>
      <c r="E327" s="76"/>
    </row>
    <row r="328" spans="1:5">
      <c r="A328" s="76"/>
      <c r="B328" s="76"/>
      <c r="C328" s="76"/>
      <c r="D328" s="76"/>
      <c r="E328" s="76"/>
    </row>
    <row r="329" spans="1:5">
      <c r="A329" s="76"/>
      <c r="B329" s="76"/>
      <c r="C329" s="76"/>
      <c r="D329" s="76"/>
      <c r="E329" s="76"/>
    </row>
    <row r="330" spans="1:5">
      <c r="A330" s="76"/>
      <c r="B330" s="76"/>
      <c r="C330" s="76"/>
      <c r="D330" s="76"/>
      <c r="E330" s="76"/>
    </row>
    <row r="331" spans="1:5">
      <c r="A331" s="76"/>
      <c r="B331" s="76"/>
      <c r="C331" s="76"/>
      <c r="D331" s="76"/>
      <c r="E331" s="76"/>
    </row>
    <row r="332" spans="1:5">
      <c r="A332" s="76"/>
      <c r="B332" s="76"/>
      <c r="C332" s="76"/>
      <c r="D332" s="76"/>
      <c r="E332" s="76"/>
    </row>
    <row r="333" spans="1:5">
      <c r="A333" s="76"/>
      <c r="B333" s="76"/>
      <c r="C333" s="76"/>
      <c r="D333" s="76"/>
      <c r="E333" s="76"/>
    </row>
    <row r="334" spans="1:5">
      <c r="A334" s="76"/>
      <c r="B334" s="76"/>
      <c r="C334" s="76"/>
      <c r="D334" s="76"/>
      <c r="E334" s="76"/>
    </row>
    <row r="335" spans="1:5">
      <c r="A335" s="76"/>
      <c r="B335" s="76"/>
      <c r="C335" s="76"/>
      <c r="D335" s="76"/>
      <c r="E335" s="76"/>
    </row>
    <row r="336" spans="1:5">
      <c r="A336" s="76"/>
      <c r="B336" s="76"/>
      <c r="C336" s="76"/>
      <c r="D336" s="76"/>
      <c r="E336" s="76"/>
    </row>
    <row r="337" spans="1:5">
      <c r="A337" s="76"/>
      <c r="B337" s="76"/>
      <c r="C337" s="76"/>
      <c r="D337" s="76"/>
      <c r="E337" s="76"/>
    </row>
    <row r="338" spans="1:5">
      <c r="A338" s="76"/>
      <c r="B338" s="76"/>
      <c r="C338" s="76"/>
      <c r="D338" s="76"/>
      <c r="E338" s="76"/>
    </row>
    <row r="339" spans="1:5">
      <c r="A339" s="76"/>
      <c r="B339" s="76"/>
      <c r="C339" s="76"/>
      <c r="D339" s="76"/>
      <c r="E339" s="76"/>
    </row>
    <row r="340" spans="1:5">
      <c r="A340" s="76"/>
      <c r="B340" s="76"/>
      <c r="C340" s="76"/>
      <c r="D340" s="76"/>
      <c r="E340" s="76"/>
    </row>
    <row r="341" spans="1:5">
      <c r="A341" s="76"/>
      <c r="B341" s="76"/>
      <c r="C341" s="76"/>
      <c r="D341" s="76"/>
      <c r="E341" s="76"/>
    </row>
    <row r="342" spans="1:5">
      <c r="A342" s="76"/>
      <c r="B342" s="76"/>
      <c r="C342" s="76"/>
      <c r="D342" s="76"/>
      <c r="E342" s="76"/>
    </row>
    <row r="343" spans="1:5">
      <c r="A343" s="76"/>
      <c r="B343" s="76"/>
      <c r="C343" s="76"/>
      <c r="D343" s="76"/>
      <c r="E343" s="76"/>
    </row>
    <row r="344" spans="1:5">
      <c r="A344" s="76"/>
      <c r="B344" s="76"/>
      <c r="C344" s="76"/>
      <c r="D344" s="76"/>
      <c r="E344" s="76"/>
    </row>
    <row r="345" spans="1:5">
      <c r="A345" s="76"/>
      <c r="B345" s="76"/>
      <c r="C345" s="76"/>
      <c r="D345" s="76"/>
      <c r="E345" s="76"/>
    </row>
    <row r="346" spans="1:5">
      <c r="A346" s="76"/>
      <c r="B346" s="76"/>
      <c r="C346" s="76"/>
      <c r="D346" s="76"/>
      <c r="E346" s="76"/>
    </row>
    <row r="347" spans="1:5">
      <c r="A347" s="76"/>
      <c r="B347" s="76"/>
      <c r="C347" s="76"/>
      <c r="D347" s="76"/>
      <c r="E347" s="76"/>
    </row>
    <row r="348" spans="1:5">
      <c r="A348" s="76"/>
      <c r="B348" s="76"/>
      <c r="C348" s="76"/>
      <c r="D348" s="76"/>
      <c r="E348" s="76"/>
    </row>
    <row r="349" spans="1:5">
      <c r="A349" s="76"/>
      <c r="B349" s="76"/>
      <c r="C349" s="76"/>
      <c r="D349" s="76"/>
      <c r="E349" s="76"/>
    </row>
    <row r="350" spans="1:5">
      <c r="A350" s="76"/>
      <c r="B350" s="76"/>
      <c r="C350" s="76"/>
      <c r="D350" s="76"/>
      <c r="E350" s="76"/>
    </row>
    <row r="351" spans="1:5">
      <c r="A351" s="76"/>
      <c r="B351" s="76"/>
      <c r="C351" s="76"/>
      <c r="D351" s="76"/>
      <c r="E351" s="76"/>
    </row>
    <row r="352" spans="1:5">
      <c r="A352" s="76"/>
      <c r="B352" s="76"/>
      <c r="C352" s="76"/>
      <c r="D352" s="76"/>
      <c r="E352" s="76"/>
    </row>
    <row r="353" spans="1:5">
      <c r="A353" s="76"/>
      <c r="B353" s="76"/>
      <c r="C353" s="76"/>
      <c r="D353" s="76"/>
      <c r="E353" s="76"/>
    </row>
    <row r="354" spans="1:5">
      <c r="A354" s="76"/>
      <c r="B354" s="76"/>
      <c r="C354" s="76"/>
      <c r="D354" s="76"/>
      <c r="E354" s="76"/>
    </row>
    <row r="355" spans="1:5">
      <c r="A355" s="76"/>
      <c r="B355" s="76"/>
      <c r="C355" s="76"/>
      <c r="D355" s="76"/>
      <c r="E355" s="76"/>
    </row>
    <row r="356" spans="1:5">
      <c r="A356" s="76"/>
      <c r="B356" s="76"/>
      <c r="C356" s="76"/>
      <c r="D356" s="76"/>
      <c r="E356" s="76"/>
    </row>
    <row r="357" spans="1:5">
      <c r="A357" s="76"/>
      <c r="B357" s="76"/>
      <c r="C357" s="76"/>
      <c r="D357" s="76"/>
      <c r="E357" s="76"/>
    </row>
    <row r="358" spans="1:5">
      <c r="A358" s="76"/>
      <c r="B358" s="76"/>
      <c r="C358" s="76"/>
      <c r="D358" s="76"/>
      <c r="E358" s="76"/>
    </row>
    <row r="359" spans="1:5">
      <c r="A359" s="76"/>
      <c r="B359" s="76"/>
      <c r="C359" s="76"/>
      <c r="D359" s="76"/>
      <c r="E359" s="76"/>
    </row>
    <row r="360" spans="1:5">
      <c r="A360" s="76"/>
      <c r="B360" s="76"/>
      <c r="C360" s="76"/>
      <c r="D360" s="76"/>
      <c r="E360" s="76"/>
    </row>
    <row r="361" spans="1:5">
      <c r="A361" s="76"/>
      <c r="B361" s="76"/>
      <c r="C361" s="76"/>
      <c r="D361" s="76"/>
      <c r="E361" s="76"/>
    </row>
    <row r="362" spans="1:5">
      <c r="A362" s="76"/>
      <c r="B362" s="76"/>
      <c r="C362" s="76"/>
      <c r="D362" s="76"/>
      <c r="E362" s="76"/>
    </row>
    <row r="363" spans="1:5">
      <c r="A363" s="76"/>
      <c r="B363" s="76"/>
      <c r="C363" s="76"/>
      <c r="D363" s="76"/>
      <c r="E363" s="76"/>
    </row>
    <row r="364" spans="1:5">
      <c r="A364" s="76"/>
      <c r="B364" s="76"/>
      <c r="C364" s="76"/>
      <c r="D364" s="76"/>
      <c r="E364" s="76"/>
    </row>
    <row r="365" spans="1:5">
      <c r="A365" s="76"/>
      <c r="B365" s="76"/>
      <c r="C365" s="76"/>
      <c r="D365" s="76"/>
      <c r="E365" s="76"/>
    </row>
    <row r="366" spans="1:5">
      <c r="A366" s="76"/>
      <c r="B366" s="76"/>
      <c r="C366" s="76"/>
      <c r="D366" s="76"/>
      <c r="E366" s="76"/>
    </row>
    <row r="367" spans="1:5">
      <c r="A367" s="76"/>
      <c r="B367" s="76"/>
      <c r="C367" s="76"/>
      <c r="D367" s="76"/>
      <c r="E367" s="76"/>
    </row>
    <row r="368" spans="1:5">
      <c r="A368" s="76"/>
      <c r="B368" s="76"/>
      <c r="C368" s="76"/>
      <c r="D368" s="76"/>
      <c r="E368" s="76"/>
    </row>
    <row r="369" spans="1:5">
      <c r="A369" s="76"/>
      <c r="B369" s="76"/>
      <c r="C369" s="76"/>
      <c r="D369" s="76"/>
      <c r="E369" s="76"/>
    </row>
    <row r="370" spans="1:5">
      <c r="A370" s="76"/>
      <c r="B370" s="76"/>
      <c r="C370" s="76"/>
      <c r="D370" s="76"/>
      <c r="E370" s="76"/>
    </row>
    <row r="371" spans="1:5">
      <c r="A371" s="76"/>
      <c r="B371" s="76"/>
      <c r="C371" s="76"/>
      <c r="D371" s="76"/>
      <c r="E371" s="76"/>
    </row>
    <row r="372" spans="1:5">
      <c r="A372" s="76"/>
      <c r="B372" s="76"/>
      <c r="C372" s="76"/>
      <c r="D372" s="76"/>
      <c r="E372" s="76"/>
    </row>
    <row r="373" spans="1:5">
      <c r="A373" s="76"/>
      <c r="B373" s="76"/>
      <c r="C373" s="76"/>
      <c r="D373" s="76"/>
      <c r="E373" s="76"/>
    </row>
    <row r="374" spans="1:5">
      <c r="A374" s="76"/>
      <c r="B374" s="76"/>
      <c r="C374" s="76"/>
      <c r="D374" s="76"/>
      <c r="E374" s="76"/>
    </row>
    <row r="375" spans="1:5">
      <c r="A375" s="76"/>
      <c r="B375" s="76"/>
      <c r="C375" s="76"/>
      <c r="D375" s="76"/>
      <c r="E375" s="76"/>
    </row>
    <row r="376" spans="1:5">
      <c r="A376" s="76"/>
      <c r="B376" s="76"/>
      <c r="C376" s="76"/>
      <c r="D376" s="76"/>
      <c r="E376" s="76"/>
    </row>
    <row r="377" spans="1:5">
      <c r="A377" s="76"/>
      <c r="B377" s="76"/>
      <c r="C377" s="76"/>
      <c r="D377" s="76"/>
      <c r="E377" s="76"/>
    </row>
    <row r="378" spans="1:5">
      <c r="A378" s="76"/>
      <c r="B378" s="76"/>
      <c r="C378" s="76"/>
      <c r="D378" s="76"/>
      <c r="E378" s="76"/>
    </row>
    <row r="379" spans="1:5">
      <c r="A379" s="76"/>
      <c r="B379" s="76"/>
      <c r="C379" s="76"/>
      <c r="D379" s="76"/>
      <c r="E379" s="76"/>
    </row>
    <row r="380" spans="1:5">
      <c r="A380" s="76"/>
      <c r="B380" s="76"/>
      <c r="C380" s="76"/>
      <c r="D380" s="76"/>
      <c r="E380" s="76"/>
    </row>
    <row r="381" spans="1:5">
      <c r="A381" s="76"/>
      <c r="B381" s="76"/>
      <c r="C381" s="76"/>
      <c r="D381" s="76"/>
      <c r="E381" s="76"/>
    </row>
    <row r="382" spans="1:5">
      <c r="A382" s="76"/>
      <c r="B382" s="76"/>
      <c r="C382" s="76"/>
      <c r="D382" s="76"/>
      <c r="E382" s="76"/>
    </row>
    <row r="383" spans="1:5">
      <c r="A383" s="76"/>
      <c r="B383" s="76"/>
      <c r="C383" s="76"/>
      <c r="D383" s="76"/>
      <c r="E383" s="76"/>
    </row>
    <row r="384" spans="1:5">
      <c r="A384" s="76"/>
      <c r="B384" s="76"/>
      <c r="C384" s="76"/>
      <c r="D384" s="76"/>
      <c r="E384" s="76"/>
    </row>
    <row r="385" spans="1:5">
      <c r="A385" s="76"/>
      <c r="B385" s="76"/>
      <c r="C385" s="76"/>
      <c r="D385" s="76"/>
      <c r="E385" s="76"/>
    </row>
    <row r="386" spans="1:5">
      <c r="A386" s="76"/>
      <c r="B386" s="76"/>
      <c r="C386" s="76"/>
      <c r="D386" s="76"/>
      <c r="E386" s="76"/>
    </row>
    <row r="387" spans="1:5">
      <c r="A387" s="76"/>
      <c r="B387" s="76"/>
      <c r="C387" s="76"/>
      <c r="D387" s="76"/>
      <c r="E387" s="76"/>
    </row>
    <row r="388" spans="1:5">
      <c r="A388" s="76"/>
      <c r="B388" s="76"/>
      <c r="C388" s="76"/>
      <c r="D388" s="76"/>
      <c r="E388" s="76"/>
    </row>
    <row r="389" spans="1:5">
      <c r="A389" s="76"/>
      <c r="B389" s="76"/>
      <c r="C389" s="76"/>
      <c r="D389" s="76"/>
      <c r="E389" s="76"/>
    </row>
    <row r="390" spans="1:5">
      <c r="A390" s="76"/>
      <c r="B390" s="76"/>
      <c r="C390" s="76"/>
      <c r="D390" s="76"/>
      <c r="E390" s="76"/>
    </row>
    <row r="391" spans="1:5">
      <c r="A391" s="76"/>
      <c r="B391" s="76"/>
      <c r="C391" s="76"/>
      <c r="D391" s="76"/>
      <c r="E391" s="76"/>
    </row>
    <row r="392" spans="1:5">
      <c r="A392" s="76"/>
      <c r="B392" s="76"/>
      <c r="C392" s="76"/>
      <c r="D392" s="76"/>
      <c r="E392" s="76"/>
    </row>
    <row r="393" spans="1:5">
      <c r="A393" s="76"/>
      <c r="B393" s="76"/>
      <c r="C393" s="76"/>
      <c r="D393" s="76"/>
      <c r="E393" s="76"/>
    </row>
    <row r="394" spans="1:5">
      <c r="A394" s="76"/>
      <c r="B394" s="76"/>
      <c r="C394" s="76"/>
      <c r="D394" s="76"/>
      <c r="E394" s="76"/>
    </row>
    <row r="395" spans="1:5">
      <c r="A395" s="76"/>
      <c r="B395" s="76"/>
      <c r="C395" s="76"/>
      <c r="D395" s="76"/>
      <c r="E395" s="76"/>
    </row>
    <row r="396" spans="1:5">
      <c r="A396" s="76"/>
      <c r="B396" s="76"/>
      <c r="C396" s="76"/>
      <c r="D396" s="76"/>
      <c r="E396" s="76"/>
    </row>
    <row r="397" spans="1:5">
      <c r="A397" s="76"/>
      <c r="B397" s="76"/>
      <c r="C397" s="76"/>
      <c r="D397" s="76"/>
      <c r="E397" s="76"/>
    </row>
    <row r="398" spans="1:5">
      <c r="A398" s="76"/>
      <c r="B398" s="76"/>
      <c r="C398" s="76"/>
      <c r="D398" s="76"/>
      <c r="E398" s="76"/>
    </row>
    <row r="399" spans="1:5">
      <c r="A399" s="76"/>
      <c r="B399" s="76"/>
      <c r="C399" s="76"/>
      <c r="D399" s="76"/>
      <c r="E399" s="76"/>
    </row>
    <row r="400" spans="1:5">
      <c r="A400" s="76"/>
      <c r="B400" s="76"/>
      <c r="C400" s="76"/>
      <c r="D400" s="76"/>
      <c r="E400" s="76"/>
    </row>
    <row r="401" spans="1:5">
      <c r="A401" s="76"/>
      <c r="B401" s="76"/>
      <c r="C401" s="76"/>
      <c r="D401" s="76"/>
      <c r="E401" s="76"/>
    </row>
    <row r="402" spans="1:5">
      <c r="A402" s="76"/>
      <c r="B402" s="76"/>
      <c r="C402" s="76"/>
      <c r="D402" s="76"/>
      <c r="E402" s="76"/>
    </row>
    <row r="403" spans="1:5">
      <c r="A403" s="76"/>
      <c r="B403" s="76"/>
      <c r="C403" s="76"/>
      <c r="D403" s="76"/>
      <c r="E403" s="76"/>
    </row>
    <row r="404" spans="1:5">
      <c r="A404" s="76"/>
      <c r="B404" s="76"/>
      <c r="C404" s="76"/>
      <c r="D404" s="76"/>
      <c r="E404" s="76"/>
    </row>
    <row r="405" spans="1:5">
      <c r="A405" s="76"/>
      <c r="B405" s="76"/>
      <c r="C405" s="76"/>
      <c r="D405" s="76"/>
      <c r="E405" s="76"/>
    </row>
    <row r="406" spans="1:5">
      <c r="A406" s="76"/>
      <c r="B406" s="76"/>
      <c r="C406" s="76"/>
      <c r="D406" s="76"/>
      <c r="E406" s="76"/>
    </row>
    <row r="407" spans="1:5">
      <c r="A407" s="76"/>
      <c r="B407" s="76"/>
      <c r="C407" s="76"/>
      <c r="D407" s="76"/>
      <c r="E407" s="76"/>
    </row>
    <row r="408" spans="1:5">
      <c r="A408" s="76"/>
      <c r="B408" s="76"/>
      <c r="C408" s="76"/>
      <c r="D408" s="76"/>
      <c r="E408" s="76"/>
    </row>
    <row r="409" spans="1:5">
      <c r="A409" s="76"/>
      <c r="B409" s="76"/>
      <c r="C409" s="76"/>
      <c r="D409" s="76"/>
      <c r="E409" s="76"/>
    </row>
    <row r="410" spans="1:5">
      <c r="A410" s="76"/>
      <c r="B410" s="76"/>
      <c r="C410" s="76"/>
      <c r="D410" s="76"/>
      <c r="E410" s="76"/>
    </row>
    <row r="411" spans="1:5">
      <c r="A411" s="76"/>
      <c r="B411" s="76"/>
      <c r="C411" s="76"/>
      <c r="D411" s="76"/>
      <c r="E411" s="76"/>
    </row>
    <row r="412" spans="1:5">
      <c r="A412" s="76"/>
      <c r="B412" s="76"/>
      <c r="C412" s="76"/>
      <c r="D412" s="76"/>
      <c r="E412" s="76"/>
    </row>
    <row r="413" spans="1:5">
      <c r="A413" s="76"/>
      <c r="B413" s="76"/>
      <c r="C413" s="76"/>
      <c r="D413" s="76"/>
      <c r="E413" s="76"/>
    </row>
    <row r="414" spans="1:5">
      <c r="A414" s="76"/>
      <c r="B414" s="76"/>
      <c r="C414" s="76"/>
      <c r="D414" s="76"/>
      <c r="E414" s="76"/>
    </row>
    <row r="415" spans="1:5">
      <c r="A415" s="76"/>
      <c r="B415" s="76"/>
      <c r="C415" s="76"/>
      <c r="D415" s="76"/>
      <c r="E415" s="76"/>
    </row>
    <row r="416" spans="1:5">
      <c r="A416" s="76"/>
      <c r="B416" s="76"/>
      <c r="C416" s="76"/>
      <c r="D416" s="76"/>
      <c r="E416" s="76"/>
    </row>
    <row r="417" spans="1:5">
      <c r="A417" s="76"/>
      <c r="B417" s="76"/>
      <c r="C417" s="76"/>
      <c r="D417" s="76"/>
      <c r="E417" s="76"/>
    </row>
    <row r="418" spans="1:5">
      <c r="A418" s="76"/>
      <c r="B418" s="76"/>
      <c r="C418" s="76"/>
      <c r="D418" s="76"/>
      <c r="E418" s="76"/>
    </row>
    <row r="419" spans="1:5">
      <c r="A419" s="76"/>
      <c r="B419" s="76"/>
      <c r="C419" s="76"/>
      <c r="D419" s="76"/>
      <c r="E419" s="76"/>
    </row>
    <row r="420" spans="1:5">
      <c r="A420" s="76"/>
      <c r="B420" s="76"/>
      <c r="C420" s="76"/>
      <c r="D420" s="76"/>
      <c r="E420" s="76"/>
    </row>
    <row r="421" spans="1:5">
      <c r="A421" s="76"/>
      <c r="B421" s="76"/>
      <c r="C421" s="76"/>
      <c r="D421" s="76"/>
      <c r="E421" s="76"/>
    </row>
    <row r="422" spans="1:5">
      <c r="A422" s="76"/>
      <c r="B422" s="76"/>
      <c r="C422" s="76"/>
      <c r="D422" s="76"/>
      <c r="E422" s="76"/>
    </row>
    <row r="423" spans="1:5">
      <c r="A423" s="76"/>
      <c r="B423" s="76"/>
      <c r="C423" s="76"/>
      <c r="D423" s="76"/>
      <c r="E423" s="76"/>
    </row>
    <row r="424" spans="1:5">
      <c r="A424" s="76"/>
      <c r="B424" s="76"/>
      <c r="C424" s="76"/>
      <c r="D424" s="76"/>
      <c r="E424" s="76"/>
    </row>
    <row r="425" spans="1:5">
      <c r="A425" s="76"/>
      <c r="B425" s="76"/>
      <c r="C425" s="76"/>
      <c r="D425" s="76"/>
      <c r="E425" s="76"/>
    </row>
    <row r="426" spans="1:5">
      <c r="A426" s="76"/>
      <c r="B426" s="76"/>
      <c r="C426" s="76"/>
      <c r="D426" s="76"/>
      <c r="E426" s="76"/>
    </row>
    <row r="427" spans="1:5">
      <c r="A427" s="76"/>
      <c r="B427" s="76"/>
      <c r="C427" s="76"/>
      <c r="D427" s="76"/>
      <c r="E427" s="76"/>
    </row>
    <row r="428" spans="1:5">
      <c r="A428" s="76"/>
      <c r="B428" s="76"/>
      <c r="C428" s="76"/>
      <c r="D428" s="76"/>
      <c r="E428" s="76"/>
    </row>
    <row r="429" spans="1:5">
      <c r="A429" s="76"/>
      <c r="B429" s="76"/>
      <c r="C429" s="76"/>
      <c r="D429" s="76"/>
      <c r="E429" s="76"/>
    </row>
    <row r="430" spans="1:5">
      <c r="A430" s="76"/>
      <c r="B430" s="76"/>
      <c r="C430" s="76"/>
      <c r="D430" s="76"/>
      <c r="E430" s="76"/>
    </row>
    <row r="431" spans="1:5">
      <c r="A431" s="76"/>
      <c r="B431" s="76"/>
      <c r="C431" s="76"/>
      <c r="D431" s="76"/>
      <c r="E431" s="76"/>
    </row>
    <row r="432" spans="1:5">
      <c r="A432" s="76"/>
      <c r="B432" s="76"/>
      <c r="C432" s="76"/>
      <c r="D432" s="76"/>
      <c r="E432" s="76"/>
    </row>
    <row r="433" spans="1:5">
      <c r="A433" s="76"/>
      <c r="B433" s="76"/>
      <c r="C433" s="76"/>
      <c r="D433" s="76"/>
      <c r="E433" s="76"/>
    </row>
    <row r="434" spans="1:5">
      <c r="A434" s="76"/>
      <c r="B434" s="76"/>
      <c r="C434" s="76"/>
      <c r="D434" s="76"/>
      <c r="E434" s="76"/>
    </row>
    <row r="435" spans="1:5">
      <c r="A435" s="76"/>
      <c r="B435" s="76"/>
      <c r="C435" s="76"/>
      <c r="D435" s="76"/>
      <c r="E435" s="76"/>
    </row>
    <row r="436" spans="1:5">
      <c r="A436" s="76"/>
      <c r="B436" s="76"/>
      <c r="C436" s="76"/>
      <c r="D436" s="76"/>
      <c r="E436" s="76"/>
    </row>
    <row r="437" spans="1:5">
      <c r="A437" s="76"/>
      <c r="B437" s="76"/>
      <c r="C437" s="76"/>
      <c r="D437" s="76"/>
      <c r="E437" s="76"/>
    </row>
    <row r="438" spans="1:5">
      <c r="A438" s="76"/>
      <c r="B438" s="76"/>
      <c r="C438" s="76"/>
      <c r="D438" s="76"/>
      <c r="E438" s="76"/>
    </row>
    <row r="439" spans="1:5">
      <c r="A439" s="76"/>
      <c r="B439" s="76"/>
      <c r="C439" s="76"/>
      <c r="D439" s="76"/>
      <c r="E439" s="76"/>
    </row>
    <row r="440" spans="1:5">
      <c r="A440" s="76"/>
      <c r="B440" s="76"/>
      <c r="C440" s="76"/>
      <c r="D440" s="76"/>
      <c r="E440" s="76"/>
    </row>
    <row r="441" spans="1:5">
      <c r="A441" s="76"/>
      <c r="B441" s="76"/>
      <c r="C441" s="76"/>
      <c r="D441" s="76"/>
      <c r="E441" s="76"/>
    </row>
    <row r="442" spans="1:5">
      <c r="A442" s="76"/>
      <c r="B442" s="76"/>
      <c r="C442" s="76"/>
      <c r="D442" s="76"/>
      <c r="E442" s="76"/>
    </row>
    <row r="443" spans="1:5">
      <c r="A443" s="76"/>
      <c r="B443" s="76"/>
      <c r="C443" s="76"/>
      <c r="D443" s="76"/>
      <c r="E443" s="76"/>
    </row>
    <row r="444" spans="1:5">
      <c r="A444" s="76"/>
      <c r="B444" s="76"/>
      <c r="C444" s="76"/>
      <c r="D444" s="76"/>
      <c r="E444" s="76"/>
    </row>
    <row r="445" spans="1:5">
      <c r="A445" s="76"/>
      <c r="B445" s="76"/>
      <c r="C445" s="76"/>
      <c r="D445" s="76"/>
      <c r="E445" s="76"/>
    </row>
    <row r="446" spans="1:5">
      <c r="A446" s="76"/>
      <c r="B446" s="76"/>
      <c r="C446" s="76"/>
      <c r="D446" s="76"/>
      <c r="E446" s="76"/>
    </row>
    <row r="447" spans="1:5">
      <c r="A447" s="76"/>
      <c r="B447" s="76"/>
      <c r="C447" s="76"/>
      <c r="D447" s="76"/>
      <c r="E447" s="76"/>
    </row>
    <row r="448" spans="1:5">
      <c r="A448" s="76"/>
      <c r="B448" s="76"/>
      <c r="C448" s="76"/>
      <c r="D448" s="76"/>
      <c r="E448" s="76"/>
    </row>
    <row r="449" spans="1:6">
      <c r="A449" s="76"/>
      <c r="B449" s="76"/>
      <c r="C449" s="76"/>
      <c r="D449" s="76"/>
      <c r="E449" s="76"/>
    </row>
    <row r="450" spans="1:6">
      <c r="A450" s="76"/>
      <c r="B450" s="76"/>
      <c r="C450" s="76"/>
      <c r="D450" s="76"/>
      <c r="E450" s="76"/>
    </row>
    <row r="451" spans="1:6">
      <c r="A451" s="76"/>
      <c r="B451" s="76"/>
      <c r="C451" s="76"/>
      <c r="D451" s="76"/>
      <c r="E451" s="76"/>
    </row>
    <row r="452" spans="1:6">
      <c r="A452" s="76"/>
      <c r="B452" s="76"/>
      <c r="C452" s="76"/>
      <c r="D452" s="76"/>
      <c r="E452" s="76"/>
    </row>
    <row r="453" spans="1:6">
      <c r="A453" s="76"/>
      <c r="B453" s="76"/>
      <c r="C453" s="76"/>
      <c r="D453" s="76"/>
      <c r="E453" s="76"/>
    </row>
    <row r="454" spans="1:6">
      <c r="A454" s="76"/>
      <c r="B454" s="76"/>
      <c r="C454" s="76"/>
      <c r="D454" s="76"/>
      <c r="E454" s="76"/>
    </row>
    <row r="455" spans="1:6">
      <c r="A455" s="76"/>
      <c r="B455" s="76"/>
      <c r="C455" s="76"/>
      <c r="D455" s="76"/>
      <c r="E455" s="76"/>
    </row>
    <row r="456" spans="1:6">
      <c r="A456" s="76"/>
      <c r="B456" s="76"/>
      <c r="C456" s="76"/>
      <c r="D456" s="76"/>
      <c r="E456" s="76"/>
    </row>
    <row r="457" spans="1:6">
      <c r="A457" s="76"/>
      <c r="B457" s="76"/>
      <c r="C457" s="76"/>
      <c r="D457" s="76"/>
      <c r="E457" s="76"/>
    </row>
    <row r="458" spans="1:6">
      <c r="A458" s="76"/>
      <c r="B458" s="76"/>
      <c r="C458" s="76"/>
      <c r="D458" s="76"/>
      <c r="E458" s="76"/>
    </row>
    <row r="459" spans="1:6">
      <c r="A459" s="76"/>
      <c r="B459" s="76"/>
      <c r="C459" s="76"/>
      <c r="D459" s="76"/>
      <c r="E459" s="76"/>
    </row>
    <row r="460" spans="1:6">
      <c r="A460" s="250" t="s">
        <v>153</v>
      </c>
      <c r="B460" s="250"/>
      <c r="C460" s="250"/>
      <c r="D460" s="250"/>
      <c r="E460" s="250"/>
      <c r="F460" s="250"/>
    </row>
    <row r="1048499" spans="11:11">
      <c r="K1048499" s="81" t="e">
        <f>+L1048499+P1048499+#REF!+AB1048499+AD1048499</f>
        <v>#REF!</v>
      </c>
    </row>
    <row r="1048576" spans="38:38">
      <c r="AL1048576" s="84" t="e">
        <f>+#REF!</f>
        <v>#REF!</v>
      </c>
    </row>
  </sheetData>
  <autoFilter ref="A5:JD86" xr:uid="{00000000-0009-0000-0000-000000000000}">
    <filterColumn colId="13" showButton="0"/>
    <filterColumn colId="32">
      <filters>
        <filter val="0,00%"/>
      </filters>
    </filterColumn>
  </autoFilter>
  <mergeCells count="18">
    <mergeCell ref="A460:F460"/>
    <mergeCell ref="F20:F23"/>
    <mergeCell ref="F28:F31"/>
    <mergeCell ref="F33:F35"/>
    <mergeCell ref="F38:F41"/>
    <mergeCell ref="F43:F44"/>
    <mergeCell ref="F47:F48"/>
    <mergeCell ref="F49:F53"/>
    <mergeCell ref="F66:F70"/>
    <mergeCell ref="F72:F78"/>
    <mergeCell ref="F79:F82"/>
    <mergeCell ref="F83:F85"/>
    <mergeCell ref="F15:F19"/>
    <mergeCell ref="A1:B3"/>
    <mergeCell ref="C1:AE3"/>
    <mergeCell ref="A4:AG4"/>
    <mergeCell ref="N5:O5"/>
    <mergeCell ref="F6:F7"/>
  </mergeCells>
  <conditionalFormatting sqref="D9">
    <cfRule type="iconSet" priority="9">
      <iconSet iconSet="3Arrows">
        <cfvo type="percent" val="0"/>
        <cfvo type="percent" val="80"/>
        <cfvo type="percent" val="95"/>
      </iconSet>
    </cfRule>
  </conditionalFormatting>
  <conditionalFormatting sqref="AL1048576">
    <cfRule type="iconSet" priority="8">
      <iconSet iconSet="3Arrows" showValue="0">
        <cfvo type="percent" val="0"/>
        <cfvo type="percent" val="80"/>
        <cfvo type="percent" val="95"/>
      </iconSet>
    </cfRule>
  </conditionalFormatting>
  <conditionalFormatting sqref="AL6">
    <cfRule type="iconSet" priority="7">
      <iconSet iconSet="3Arrows" showValue="0">
        <cfvo type="percent" val="0"/>
        <cfvo type="percent" val="80"/>
        <cfvo type="percent" val="95"/>
      </iconSet>
    </cfRule>
  </conditionalFormatting>
  <conditionalFormatting sqref="AL9:AL84">
    <cfRule type="iconSet" priority="6">
      <iconSet iconSet="3Arrows" showValue="0">
        <cfvo type="percent" val="0"/>
        <cfvo type="percent" val="80"/>
        <cfvo type="percent" val="95"/>
      </iconSet>
    </cfRule>
  </conditionalFormatting>
  <conditionalFormatting sqref="AL7">
    <cfRule type="iconSet" priority="5">
      <iconSet iconSet="3Arrows" showValue="0">
        <cfvo type="percent" val="0"/>
        <cfvo type="percent" val="80"/>
        <cfvo type="percent" val="95"/>
      </iconSet>
    </cfRule>
  </conditionalFormatting>
  <conditionalFormatting sqref="AL8">
    <cfRule type="iconSet" priority="3">
      <iconSet iconSet="3Arrows" showValue="0">
        <cfvo type="percent" val="0"/>
        <cfvo type="percent" val="80"/>
        <cfvo type="percent" val="95"/>
      </iconSet>
    </cfRule>
    <cfRule type="iconSet" priority="4">
      <iconSet iconSet="3Arrows" showValue="0">
        <cfvo type="percent" val="0"/>
        <cfvo type="percent" val="80"/>
        <cfvo type="percent" val="95"/>
      </iconSet>
    </cfRule>
  </conditionalFormatting>
  <conditionalFormatting sqref="AL89">
    <cfRule type="iconSet" priority="2">
      <iconSet iconSet="3Arrows" showValue="0">
        <cfvo type="percent" val="0"/>
        <cfvo type="percent" val="80"/>
        <cfvo type="percent" val="95"/>
      </iconSet>
    </cfRule>
  </conditionalFormatting>
  <conditionalFormatting sqref="AL90">
    <cfRule type="iconSet" priority="1">
      <iconSet iconSet="3Arrows" showValue="0">
        <cfvo type="percent" val="0"/>
        <cfvo type="percent" val="80"/>
        <cfvo type="percent" val="95"/>
      </iconSet>
    </cfRule>
  </conditionalFormatting>
  <conditionalFormatting sqref="O17">
    <cfRule type="iconSet" priority="10">
      <iconSet iconSet="3Symbols" showValue="0">
        <cfvo type="percent" val="0"/>
        <cfvo type="num" val="$AM$7"/>
        <cfvo type="num" val="$AM$6"/>
      </iconSet>
    </cfRule>
  </conditionalFormatting>
  <conditionalFormatting sqref="O21">
    <cfRule type="iconSet" priority="11">
      <iconSet iconSet="3Symbols" showValue="0">
        <cfvo type="percent" val="0"/>
        <cfvo type="num" val="$AM$7"/>
        <cfvo type="num" val="$AM$6"/>
      </iconSet>
    </cfRule>
  </conditionalFormatting>
  <conditionalFormatting sqref="O6:O16 O18:O20 O22:O86">
    <cfRule type="iconSet" priority="12">
      <iconSet iconSet="3Symbols" showValue="0">
        <cfvo type="percent" val="0"/>
        <cfvo type="num" val="$AM$7"/>
        <cfvo type="num" val="$AM$6"/>
      </iconSet>
    </cfRule>
  </conditionalFormatting>
  <printOptions horizontalCentered="1"/>
  <pageMargins left="1.1811023622047245" right="0.70866141732283472" top="0.74803149606299213" bottom="0.74803149606299213" header="0.31496062992125984" footer="0.31496062992125984"/>
  <pageSetup paperSize="5" scale="47" fitToHeight="7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8"/>
  <sheetViews>
    <sheetView workbookViewId="0">
      <selection activeCell="H23" sqref="H23"/>
    </sheetView>
  </sheetViews>
  <sheetFormatPr baseColWidth="10" defaultColWidth="11.42578125" defaultRowHeight="15"/>
  <cols>
    <col min="1" max="1" width="81" style="4" customWidth="1"/>
    <col min="2" max="2" width="7" style="151" bestFit="1" customWidth="1"/>
    <col min="3" max="3" width="6.140625" style="151" bestFit="1" customWidth="1"/>
    <col min="4" max="4" width="8.28515625" style="151" bestFit="1" customWidth="1"/>
    <col min="5" max="5" width="5.140625" style="151" bestFit="1" customWidth="1"/>
    <col min="6" max="6" width="5.28515625" style="151" bestFit="1" customWidth="1"/>
    <col min="7" max="7" width="4.42578125" style="151" bestFit="1" customWidth="1"/>
    <col min="8" max="8" width="5.42578125" style="151" bestFit="1" customWidth="1"/>
    <col min="9" max="9" width="12.42578125" style="151" hidden="1" customWidth="1"/>
    <col min="10" max="16384" width="11.42578125" style="4"/>
  </cols>
  <sheetData>
    <row r="1" spans="1:9" ht="30">
      <c r="A1" s="140" t="s">
        <v>183</v>
      </c>
      <c r="B1" s="141" t="s">
        <v>116</v>
      </c>
      <c r="C1" s="141" t="s">
        <v>59</v>
      </c>
      <c r="D1" s="141" t="s">
        <v>39</v>
      </c>
      <c r="E1" s="141" t="s">
        <v>75</v>
      </c>
      <c r="F1" s="141" t="s">
        <v>66</v>
      </c>
      <c r="G1" s="141" t="s">
        <v>60</v>
      </c>
      <c r="H1" s="141" t="s">
        <v>35</v>
      </c>
      <c r="I1" s="142" t="s">
        <v>184</v>
      </c>
    </row>
    <row r="2" spans="1:9">
      <c r="A2" s="143" t="s">
        <v>30</v>
      </c>
      <c r="B2" s="144"/>
      <c r="C2" s="144">
        <v>1</v>
      </c>
      <c r="D2" s="144">
        <v>7</v>
      </c>
      <c r="E2" s="144">
        <v>3</v>
      </c>
      <c r="F2" s="144">
        <v>6</v>
      </c>
      <c r="G2" s="144">
        <v>6</v>
      </c>
      <c r="H2" s="144">
        <v>16</v>
      </c>
      <c r="I2" s="145">
        <v>39</v>
      </c>
    </row>
    <row r="3" spans="1:9" ht="30">
      <c r="A3" s="146" t="s">
        <v>31</v>
      </c>
      <c r="B3" s="147"/>
      <c r="C3" s="147">
        <v>1</v>
      </c>
      <c r="D3" s="147">
        <v>7</v>
      </c>
      <c r="E3" s="147">
        <v>3</v>
      </c>
      <c r="F3" s="147">
        <v>6</v>
      </c>
      <c r="G3" s="147">
        <v>6</v>
      </c>
      <c r="H3" s="147">
        <v>16</v>
      </c>
      <c r="I3" s="148">
        <v>39</v>
      </c>
    </row>
    <row r="4" spans="1:9">
      <c r="A4" s="149" t="s">
        <v>72</v>
      </c>
      <c r="B4" s="150"/>
      <c r="C4" s="150"/>
      <c r="D4" s="150"/>
      <c r="E4" s="150"/>
      <c r="F4" s="150"/>
      <c r="G4" s="150"/>
      <c r="H4" s="150" t="s">
        <v>185</v>
      </c>
      <c r="I4" s="151">
        <v>1</v>
      </c>
    </row>
    <row r="5" spans="1:9" ht="30">
      <c r="A5" s="149" t="s">
        <v>33</v>
      </c>
      <c r="B5" s="150"/>
      <c r="C5" s="150"/>
      <c r="D5" s="150" t="s">
        <v>185</v>
      </c>
      <c r="E5" s="150"/>
      <c r="F5" s="150"/>
      <c r="G5" s="150"/>
      <c r="H5" s="150" t="s">
        <v>185</v>
      </c>
      <c r="I5" s="151">
        <v>2</v>
      </c>
    </row>
    <row r="6" spans="1:9" ht="30">
      <c r="A6" s="149" t="s">
        <v>40</v>
      </c>
      <c r="B6" s="150"/>
      <c r="C6" s="150"/>
      <c r="D6" s="150"/>
      <c r="E6" s="150"/>
      <c r="F6" s="150"/>
      <c r="G6" s="150"/>
      <c r="H6" s="150" t="s">
        <v>185</v>
      </c>
      <c r="I6" s="151">
        <v>1</v>
      </c>
    </row>
    <row r="7" spans="1:9">
      <c r="A7" s="149" t="s">
        <v>43</v>
      </c>
      <c r="B7" s="150"/>
      <c r="C7" s="150"/>
      <c r="D7" s="150"/>
      <c r="E7" s="150"/>
      <c r="F7" s="150"/>
      <c r="G7" s="150"/>
      <c r="H7" s="150" t="s">
        <v>185</v>
      </c>
      <c r="I7" s="151">
        <v>1</v>
      </c>
    </row>
    <row r="8" spans="1:9">
      <c r="A8" s="149" t="s">
        <v>45</v>
      </c>
      <c r="B8" s="150"/>
      <c r="C8" s="150"/>
      <c r="D8" s="150"/>
      <c r="E8" s="150"/>
      <c r="F8" s="150"/>
      <c r="G8" s="150"/>
      <c r="H8" s="150" t="s">
        <v>185</v>
      </c>
      <c r="I8" s="151">
        <v>1</v>
      </c>
    </row>
    <row r="9" spans="1:9">
      <c r="A9" s="149" t="s">
        <v>47</v>
      </c>
      <c r="B9" s="150"/>
      <c r="C9" s="150"/>
      <c r="D9" s="150"/>
      <c r="E9" s="150"/>
      <c r="F9" s="150"/>
      <c r="G9" s="150"/>
      <c r="H9" s="150" t="s">
        <v>185</v>
      </c>
      <c r="I9" s="151">
        <v>1</v>
      </c>
    </row>
    <row r="10" spans="1:9" ht="30">
      <c r="A10" s="149" t="s">
        <v>50</v>
      </c>
      <c r="B10" s="150"/>
      <c r="C10" s="150"/>
      <c r="D10" s="150"/>
      <c r="E10" s="150"/>
      <c r="F10" s="150"/>
      <c r="G10" s="150"/>
      <c r="H10" s="150" t="s">
        <v>185</v>
      </c>
      <c r="I10" s="151">
        <v>1</v>
      </c>
    </row>
    <row r="11" spans="1:9">
      <c r="A11" s="149" t="s">
        <v>52</v>
      </c>
      <c r="B11" s="150"/>
      <c r="C11" s="150"/>
      <c r="D11" s="150"/>
      <c r="E11" s="150"/>
      <c r="F11" s="150"/>
      <c r="G11" s="150"/>
      <c r="H11" s="150" t="s">
        <v>185</v>
      </c>
      <c r="I11" s="151">
        <v>1</v>
      </c>
    </row>
    <row r="12" spans="1:9">
      <c r="A12" s="149" t="s">
        <v>54</v>
      </c>
      <c r="B12" s="150"/>
      <c r="C12" s="150"/>
      <c r="D12" s="150"/>
      <c r="E12" s="150"/>
      <c r="F12" s="150"/>
      <c r="G12" s="150"/>
      <c r="H12" s="150" t="s">
        <v>185</v>
      </c>
      <c r="I12" s="151">
        <v>1</v>
      </c>
    </row>
    <row r="13" spans="1:9">
      <c r="A13" s="149" t="s">
        <v>57</v>
      </c>
      <c r="B13" s="150"/>
      <c r="C13" s="150" t="s">
        <v>185</v>
      </c>
      <c r="D13" s="150" t="s">
        <v>185</v>
      </c>
      <c r="E13" s="150"/>
      <c r="F13" s="150"/>
      <c r="G13" s="150" t="s">
        <v>185</v>
      </c>
      <c r="H13" s="150" t="s">
        <v>185</v>
      </c>
      <c r="I13" s="151">
        <v>4</v>
      </c>
    </row>
    <row r="14" spans="1:9" ht="30">
      <c r="A14" s="149" t="s">
        <v>64</v>
      </c>
      <c r="B14" s="150"/>
      <c r="C14" s="150"/>
      <c r="D14" s="150"/>
      <c r="E14" s="150"/>
      <c r="F14" s="150" t="s">
        <v>185</v>
      </c>
      <c r="G14" s="150"/>
      <c r="H14" s="150"/>
      <c r="I14" s="151">
        <v>1</v>
      </c>
    </row>
    <row r="15" spans="1:9" ht="30">
      <c r="A15" s="149" t="s">
        <v>68</v>
      </c>
      <c r="B15" s="150"/>
      <c r="C15" s="150"/>
      <c r="D15" s="150"/>
      <c r="E15" s="150"/>
      <c r="F15" s="150" t="s">
        <v>185</v>
      </c>
      <c r="G15" s="150"/>
      <c r="H15" s="150"/>
      <c r="I15" s="151">
        <v>1</v>
      </c>
    </row>
    <row r="16" spans="1:9">
      <c r="A16" s="149" t="s">
        <v>70</v>
      </c>
      <c r="B16" s="150"/>
      <c r="C16" s="150"/>
      <c r="D16" s="150"/>
      <c r="E16" s="150"/>
      <c r="F16" s="150" t="s">
        <v>185</v>
      </c>
      <c r="G16" s="150"/>
      <c r="H16" s="150"/>
      <c r="I16" s="151">
        <v>1</v>
      </c>
    </row>
    <row r="17" spans="1:9" ht="30">
      <c r="A17" s="149" t="s">
        <v>61</v>
      </c>
      <c r="B17" s="150"/>
      <c r="C17" s="150"/>
      <c r="D17" s="150" t="s">
        <v>185</v>
      </c>
      <c r="E17" s="150"/>
      <c r="F17" s="150"/>
      <c r="G17" s="150" t="s">
        <v>185</v>
      </c>
      <c r="H17" s="150" t="s">
        <v>185</v>
      </c>
      <c r="I17" s="151">
        <v>3</v>
      </c>
    </row>
    <row r="18" spans="1:9" ht="30">
      <c r="A18" s="149" t="s">
        <v>172</v>
      </c>
      <c r="B18" s="150"/>
      <c r="C18" s="150"/>
      <c r="D18" s="150" t="s">
        <v>185</v>
      </c>
      <c r="E18" s="150" t="s">
        <v>185</v>
      </c>
      <c r="F18" s="150" t="s">
        <v>185</v>
      </c>
      <c r="G18" s="150" t="s">
        <v>185</v>
      </c>
      <c r="H18" s="150"/>
      <c r="I18" s="151">
        <v>4</v>
      </c>
    </row>
    <row r="19" spans="1:9" ht="30">
      <c r="A19" s="149" t="s">
        <v>76</v>
      </c>
      <c r="B19" s="150"/>
      <c r="C19" s="150"/>
      <c r="D19" s="150" t="s">
        <v>185</v>
      </c>
      <c r="E19" s="150"/>
      <c r="F19" s="150"/>
      <c r="G19" s="150"/>
      <c r="H19" s="150"/>
      <c r="I19" s="151">
        <v>1</v>
      </c>
    </row>
    <row r="20" spans="1:9">
      <c r="A20" s="149" t="s">
        <v>78</v>
      </c>
      <c r="B20" s="150"/>
      <c r="C20" s="150"/>
      <c r="D20" s="150"/>
      <c r="E20" s="150" t="s">
        <v>185</v>
      </c>
      <c r="F20" s="150"/>
      <c r="G20" s="150" t="s">
        <v>185</v>
      </c>
      <c r="H20" s="150" t="s">
        <v>185</v>
      </c>
      <c r="I20" s="151">
        <v>3</v>
      </c>
    </row>
    <row r="21" spans="1:9">
      <c r="A21" s="149" t="s">
        <v>80</v>
      </c>
      <c r="B21" s="150"/>
      <c r="C21" s="150"/>
      <c r="D21" s="150"/>
      <c r="E21" s="150"/>
      <c r="F21" s="150"/>
      <c r="G21" s="150"/>
      <c r="H21" s="150" t="s">
        <v>185</v>
      </c>
      <c r="I21" s="151">
        <v>1</v>
      </c>
    </row>
    <row r="22" spans="1:9">
      <c r="A22" s="149" t="s">
        <v>82</v>
      </c>
      <c r="B22" s="150"/>
      <c r="C22" s="150"/>
      <c r="D22" s="150"/>
      <c r="E22" s="150"/>
      <c r="F22" s="150" t="s">
        <v>185</v>
      </c>
      <c r="G22" s="150"/>
      <c r="H22" s="150"/>
      <c r="I22" s="151">
        <v>1</v>
      </c>
    </row>
    <row r="23" spans="1:9">
      <c r="A23" s="149" t="s">
        <v>84</v>
      </c>
      <c r="B23" s="150"/>
      <c r="C23" s="150"/>
      <c r="D23" s="150" t="s">
        <v>185</v>
      </c>
      <c r="E23" s="150" t="s">
        <v>185</v>
      </c>
      <c r="F23" s="150" t="s">
        <v>185</v>
      </c>
      <c r="G23" s="150" t="s">
        <v>185</v>
      </c>
      <c r="H23" s="150"/>
      <c r="I23" s="151">
        <v>4</v>
      </c>
    </row>
    <row r="24" spans="1:9" ht="30">
      <c r="A24" s="149" t="s">
        <v>87</v>
      </c>
      <c r="B24" s="150"/>
      <c r="C24" s="150"/>
      <c r="D24" s="150"/>
      <c r="E24" s="150"/>
      <c r="F24" s="150"/>
      <c r="G24" s="150"/>
      <c r="H24" s="150" t="s">
        <v>185</v>
      </c>
      <c r="I24" s="151">
        <v>1</v>
      </c>
    </row>
    <row r="25" spans="1:9">
      <c r="A25" s="149" t="s">
        <v>89</v>
      </c>
      <c r="B25" s="150"/>
      <c r="C25" s="150"/>
      <c r="D25" s="150" t="s">
        <v>185</v>
      </c>
      <c r="E25" s="150"/>
      <c r="F25" s="150"/>
      <c r="G25" s="150"/>
      <c r="H25" s="150" t="s">
        <v>185</v>
      </c>
      <c r="I25" s="151">
        <v>2</v>
      </c>
    </row>
    <row r="26" spans="1:9">
      <c r="A26" s="149" t="s">
        <v>91</v>
      </c>
      <c r="B26" s="150"/>
      <c r="C26" s="150"/>
      <c r="D26" s="150"/>
      <c r="E26" s="150"/>
      <c r="F26" s="150"/>
      <c r="G26" s="150"/>
      <c r="H26" s="150" t="s">
        <v>185</v>
      </c>
      <c r="I26" s="151">
        <v>1</v>
      </c>
    </row>
    <row r="27" spans="1:9">
      <c r="A27" s="149" t="s">
        <v>93</v>
      </c>
      <c r="B27" s="150"/>
      <c r="C27" s="150"/>
      <c r="D27" s="150"/>
      <c r="E27" s="150"/>
      <c r="F27" s="150"/>
      <c r="G27" s="150" t="s">
        <v>185</v>
      </c>
      <c r="H27" s="150"/>
      <c r="I27" s="151">
        <v>1</v>
      </c>
    </row>
    <row r="28" spans="1:9">
      <c r="A28" s="143" t="s">
        <v>95</v>
      </c>
      <c r="B28" s="144"/>
      <c r="C28" s="144">
        <v>1</v>
      </c>
      <c r="D28" s="144">
        <v>2</v>
      </c>
      <c r="E28" s="144">
        <v>2</v>
      </c>
      <c r="F28" s="144">
        <v>5</v>
      </c>
      <c r="G28" s="144">
        <v>1</v>
      </c>
      <c r="H28" s="144">
        <v>1</v>
      </c>
      <c r="I28" s="145">
        <v>12</v>
      </c>
    </row>
    <row r="29" spans="1:9">
      <c r="A29" s="146" t="s">
        <v>96</v>
      </c>
      <c r="B29" s="147"/>
      <c r="C29" s="147">
        <v>1</v>
      </c>
      <c r="D29" s="147">
        <v>2</v>
      </c>
      <c r="E29" s="147">
        <v>2</v>
      </c>
      <c r="F29" s="147">
        <v>5</v>
      </c>
      <c r="G29" s="147">
        <v>1</v>
      </c>
      <c r="H29" s="147">
        <v>1</v>
      </c>
      <c r="I29" s="148">
        <v>12</v>
      </c>
    </row>
    <row r="30" spans="1:9">
      <c r="A30" s="149" t="s">
        <v>165</v>
      </c>
      <c r="B30" s="150"/>
      <c r="C30" s="150"/>
      <c r="D30" s="150"/>
      <c r="E30" s="150"/>
      <c r="F30" s="150" t="s">
        <v>185</v>
      </c>
      <c r="G30" s="150"/>
      <c r="H30" s="150"/>
      <c r="I30" s="151">
        <v>1</v>
      </c>
    </row>
    <row r="31" spans="1:9">
      <c r="A31" s="149" t="s">
        <v>107</v>
      </c>
      <c r="B31" s="150"/>
      <c r="C31" s="150"/>
      <c r="D31" s="150"/>
      <c r="E31" s="150" t="s">
        <v>185</v>
      </c>
      <c r="F31" s="150"/>
      <c r="G31" s="150"/>
      <c r="H31" s="150"/>
      <c r="I31" s="151">
        <v>1</v>
      </c>
    </row>
    <row r="32" spans="1:9">
      <c r="A32" s="149" t="s">
        <v>109</v>
      </c>
      <c r="B32" s="150"/>
      <c r="C32" s="150"/>
      <c r="D32" s="150"/>
      <c r="E32" s="150" t="s">
        <v>185</v>
      </c>
      <c r="F32" s="150"/>
      <c r="G32" s="150"/>
      <c r="H32" s="150"/>
      <c r="I32" s="151">
        <v>1</v>
      </c>
    </row>
    <row r="33" spans="1:9">
      <c r="A33" s="149" t="s">
        <v>182</v>
      </c>
      <c r="B33" s="150"/>
      <c r="C33" s="150"/>
      <c r="D33" s="150" t="s">
        <v>185</v>
      </c>
      <c r="E33" s="150"/>
      <c r="F33" s="150"/>
      <c r="G33" s="150"/>
      <c r="H33" s="150"/>
      <c r="I33" s="151">
        <v>1</v>
      </c>
    </row>
    <row r="34" spans="1:9">
      <c r="A34" s="149" t="s">
        <v>166</v>
      </c>
      <c r="B34" s="150"/>
      <c r="C34" s="150"/>
      <c r="D34" s="150"/>
      <c r="E34" s="150"/>
      <c r="F34" s="150" t="s">
        <v>185</v>
      </c>
      <c r="G34" s="150"/>
      <c r="H34" s="150"/>
      <c r="I34" s="151">
        <v>1</v>
      </c>
    </row>
    <row r="35" spans="1:9">
      <c r="A35" s="149" t="s">
        <v>159</v>
      </c>
      <c r="B35" s="150"/>
      <c r="C35" s="150" t="s">
        <v>185</v>
      </c>
      <c r="D35" s="150" t="s">
        <v>185</v>
      </c>
      <c r="E35" s="150"/>
      <c r="F35" s="150" t="s">
        <v>185</v>
      </c>
      <c r="G35" s="150" t="s">
        <v>185</v>
      </c>
      <c r="H35" s="150" t="s">
        <v>185</v>
      </c>
      <c r="I35" s="151">
        <v>5</v>
      </c>
    </row>
    <row r="36" spans="1:9" ht="30">
      <c r="A36" s="149" t="s">
        <v>101</v>
      </c>
      <c r="B36" s="150"/>
      <c r="C36" s="150"/>
      <c r="D36" s="150"/>
      <c r="E36" s="150"/>
      <c r="F36" s="150" t="s">
        <v>185</v>
      </c>
      <c r="G36" s="150"/>
      <c r="H36" s="150"/>
      <c r="I36" s="151">
        <v>1</v>
      </c>
    </row>
    <row r="37" spans="1:9" ht="30">
      <c r="A37" s="149" t="s">
        <v>103</v>
      </c>
      <c r="B37" s="150"/>
      <c r="C37" s="150"/>
      <c r="D37" s="150"/>
      <c r="E37" s="150"/>
      <c r="F37" s="150" t="s">
        <v>185</v>
      </c>
      <c r="G37" s="150"/>
      <c r="H37" s="150"/>
      <c r="I37" s="151">
        <v>1</v>
      </c>
    </row>
    <row r="38" spans="1:9">
      <c r="A38" s="143" t="s">
        <v>111</v>
      </c>
      <c r="B38" s="144">
        <v>1</v>
      </c>
      <c r="C38" s="144">
        <v>1</v>
      </c>
      <c r="D38" s="144">
        <v>1</v>
      </c>
      <c r="E38" s="144">
        <v>1</v>
      </c>
      <c r="F38" s="144">
        <v>1</v>
      </c>
      <c r="G38" s="144">
        <v>1</v>
      </c>
      <c r="H38" s="144">
        <v>7</v>
      </c>
      <c r="I38" s="145">
        <v>13</v>
      </c>
    </row>
    <row r="39" spans="1:9">
      <c r="A39" s="146" t="s">
        <v>112</v>
      </c>
      <c r="B39" s="147">
        <v>1</v>
      </c>
      <c r="C39" s="147">
        <v>1</v>
      </c>
      <c r="D39" s="147">
        <v>1</v>
      </c>
      <c r="E39" s="147">
        <v>1</v>
      </c>
      <c r="F39" s="147">
        <v>1</v>
      </c>
      <c r="G39" s="147">
        <v>1</v>
      </c>
      <c r="H39" s="147">
        <v>7</v>
      </c>
      <c r="I39" s="148">
        <v>13</v>
      </c>
    </row>
    <row r="40" spans="1:9" ht="30">
      <c r="A40" s="149" t="s">
        <v>127</v>
      </c>
      <c r="B40" s="150"/>
      <c r="C40" s="150"/>
      <c r="D40" s="150"/>
      <c r="E40" s="150"/>
      <c r="F40" s="150"/>
      <c r="G40" s="150"/>
      <c r="H40" s="150" t="s">
        <v>185</v>
      </c>
      <c r="I40" s="151">
        <v>1</v>
      </c>
    </row>
    <row r="41" spans="1:9" ht="30">
      <c r="A41" s="149" t="s">
        <v>129</v>
      </c>
      <c r="B41" s="150"/>
      <c r="C41" s="150"/>
      <c r="D41" s="150"/>
      <c r="E41" s="150"/>
      <c r="F41" s="150"/>
      <c r="G41" s="150"/>
      <c r="H41" s="150" t="s">
        <v>185</v>
      </c>
      <c r="I41" s="151">
        <v>1</v>
      </c>
    </row>
    <row r="42" spans="1:9" ht="30">
      <c r="A42" s="149" t="s">
        <v>131</v>
      </c>
      <c r="B42" s="150"/>
      <c r="C42" s="150" t="s">
        <v>185</v>
      </c>
      <c r="D42" s="150" t="s">
        <v>185</v>
      </c>
      <c r="E42" s="150"/>
      <c r="F42" s="150" t="s">
        <v>185</v>
      </c>
      <c r="G42" s="150" t="s">
        <v>185</v>
      </c>
      <c r="H42" s="150" t="s">
        <v>185</v>
      </c>
      <c r="I42" s="151">
        <v>5</v>
      </c>
    </row>
    <row r="43" spans="1:9" ht="30">
      <c r="A43" s="149" t="s">
        <v>134</v>
      </c>
      <c r="B43" s="150"/>
      <c r="C43" s="150"/>
      <c r="D43" s="150"/>
      <c r="E43" s="150" t="s">
        <v>185</v>
      </c>
      <c r="F43" s="150"/>
      <c r="G43" s="150"/>
      <c r="H43" s="150"/>
      <c r="I43" s="151">
        <v>1</v>
      </c>
    </row>
    <row r="44" spans="1:9">
      <c r="A44" s="149" t="s">
        <v>118</v>
      </c>
      <c r="B44" s="150"/>
      <c r="C44" s="150"/>
      <c r="D44" s="150"/>
      <c r="E44" s="150"/>
      <c r="F44" s="150"/>
      <c r="G44" s="150"/>
      <c r="H44" s="150" t="s">
        <v>185</v>
      </c>
      <c r="I44" s="151">
        <v>1</v>
      </c>
    </row>
    <row r="45" spans="1:9">
      <c r="A45" s="149" t="s">
        <v>120</v>
      </c>
      <c r="B45" s="150"/>
      <c r="C45" s="150"/>
      <c r="D45" s="150"/>
      <c r="E45" s="150"/>
      <c r="F45" s="150"/>
      <c r="G45" s="150"/>
      <c r="H45" s="150" t="s">
        <v>185</v>
      </c>
      <c r="I45" s="151">
        <v>1</v>
      </c>
    </row>
    <row r="46" spans="1:9" ht="30">
      <c r="A46" s="149" t="s">
        <v>122</v>
      </c>
      <c r="B46" s="150"/>
      <c r="C46" s="150"/>
      <c r="D46" s="150"/>
      <c r="E46" s="150"/>
      <c r="F46" s="150"/>
      <c r="G46" s="150"/>
      <c r="H46" s="150" t="s">
        <v>185</v>
      </c>
      <c r="I46" s="151">
        <v>1</v>
      </c>
    </row>
    <row r="47" spans="1:9" ht="45">
      <c r="A47" s="149" t="s">
        <v>124</v>
      </c>
      <c r="B47" s="150"/>
      <c r="C47" s="150"/>
      <c r="D47" s="150"/>
      <c r="E47" s="150"/>
      <c r="F47" s="150"/>
      <c r="G47" s="150"/>
      <c r="H47" s="150" t="s">
        <v>185</v>
      </c>
      <c r="I47" s="151">
        <v>1</v>
      </c>
    </row>
    <row r="48" spans="1:9" ht="30">
      <c r="A48" s="149" t="s">
        <v>114</v>
      </c>
      <c r="B48" s="150" t="s">
        <v>185</v>
      </c>
      <c r="C48" s="150"/>
      <c r="D48" s="150"/>
      <c r="E48" s="150"/>
      <c r="F48" s="150"/>
      <c r="G48" s="150"/>
      <c r="H48" s="150"/>
      <c r="I48" s="151">
        <v>1</v>
      </c>
    </row>
    <row r="49" spans="1:9">
      <c r="A49" s="143" t="s">
        <v>136</v>
      </c>
      <c r="B49" s="144">
        <v>3</v>
      </c>
      <c r="C49" s="144">
        <v>2</v>
      </c>
      <c r="D49" s="144">
        <v>1</v>
      </c>
      <c r="E49" s="144">
        <v>1</v>
      </c>
      <c r="F49" s="144">
        <v>3</v>
      </c>
      <c r="G49" s="144">
        <v>1</v>
      </c>
      <c r="H49" s="144">
        <v>4</v>
      </c>
      <c r="I49" s="145">
        <v>15</v>
      </c>
    </row>
    <row r="50" spans="1:9">
      <c r="A50" s="146" t="s">
        <v>137</v>
      </c>
      <c r="B50" s="147">
        <v>1</v>
      </c>
      <c r="C50" s="147">
        <v>1</v>
      </c>
      <c r="D50" s="147">
        <v>1</v>
      </c>
      <c r="E50" s="147">
        <v>1</v>
      </c>
      <c r="F50" s="147">
        <v>1</v>
      </c>
      <c r="G50" s="147">
        <v>1</v>
      </c>
      <c r="H50" s="147">
        <v>1</v>
      </c>
      <c r="I50" s="148">
        <v>7</v>
      </c>
    </row>
    <row r="51" spans="1:9">
      <c r="A51" s="149" t="s">
        <v>139</v>
      </c>
      <c r="B51" s="150" t="s">
        <v>185</v>
      </c>
      <c r="C51" s="150" t="s">
        <v>185</v>
      </c>
      <c r="D51" s="150" t="s">
        <v>185</v>
      </c>
      <c r="E51" s="150" t="s">
        <v>185</v>
      </c>
      <c r="F51" s="150" t="s">
        <v>185</v>
      </c>
      <c r="G51" s="150" t="s">
        <v>185</v>
      </c>
      <c r="H51" s="150" t="s">
        <v>185</v>
      </c>
      <c r="I51" s="151">
        <v>7</v>
      </c>
    </row>
    <row r="52" spans="1:9">
      <c r="A52" s="146" t="s">
        <v>141</v>
      </c>
      <c r="B52" s="147">
        <v>1</v>
      </c>
      <c r="C52" s="147">
        <v>1</v>
      </c>
      <c r="D52" s="147"/>
      <c r="E52" s="147"/>
      <c r="F52" s="147">
        <v>1</v>
      </c>
      <c r="G52" s="147"/>
      <c r="H52" s="147">
        <v>1</v>
      </c>
      <c r="I52" s="148">
        <v>4</v>
      </c>
    </row>
    <row r="53" spans="1:9" ht="30">
      <c r="A53" s="149" t="s">
        <v>143</v>
      </c>
      <c r="B53" s="150" t="s">
        <v>185</v>
      </c>
      <c r="C53" s="150" t="s">
        <v>185</v>
      </c>
      <c r="D53" s="150"/>
      <c r="E53" s="150"/>
      <c r="F53" s="150" t="s">
        <v>185</v>
      </c>
      <c r="G53" s="150"/>
      <c r="H53" s="150" t="s">
        <v>185</v>
      </c>
      <c r="I53" s="151">
        <v>4</v>
      </c>
    </row>
    <row r="54" spans="1:9">
      <c r="A54" s="146" t="s">
        <v>145</v>
      </c>
      <c r="B54" s="147">
        <v>1</v>
      </c>
      <c r="C54" s="147"/>
      <c r="D54" s="147"/>
      <c r="E54" s="147"/>
      <c r="F54" s="147">
        <v>1</v>
      </c>
      <c r="G54" s="147"/>
      <c r="H54" s="147">
        <v>1</v>
      </c>
      <c r="I54" s="148">
        <v>3</v>
      </c>
    </row>
    <row r="55" spans="1:9" ht="45">
      <c r="A55" s="149" t="s">
        <v>147</v>
      </c>
      <c r="B55" s="150" t="s">
        <v>185</v>
      </c>
      <c r="C55" s="150"/>
      <c r="D55" s="150"/>
      <c r="E55" s="150"/>
      <c r="F55" s="150" t="s">
        <v>185</v>
      </c>
      <c r="G55" s="150"/>
      <c r="H55" s="150" t="s">
        <v>185</v>
      </c>
      <c r="I55" s="151">
        <v>3</v>
      </c>
    </row>
    <row r="56" spans="1:9">
      <c r="A56" s="146" t="s">
        <v>149</v>
      </c>
      <c r="B56" s="147"/>
      <c r="C56" s="147"/>
      <c r="D56" s="147"/>
      <c r="E56" s="147"/>
      <c r="F56" s="147"/>
      <c r="G56" s="147"/>
      <c r="H56" s="147">
        <v>1</v>
      </c>
      <c r="I56" s="148">
        <v>1</v>
      </c>
    </row>
    <row r="57" spans="1:9" ht="30">
      <c r="A57" s="149" t="s">
        <v>151</v>
      </c>
      <c r="B57" s="150"/>
      <c r="C57" s="150"/>
      <c r="D57" s="150"/>
      <c r="E57" s="150"/>
      <c r="F57" s="150"/>
      <c r="G57" s="150"/>
      <c r="H57" s="150" t="s">
        <v>185</v>
      </c>
      <c r="I57" s="151">
        <v>1</v>
      </c>
    </row>
    <row r="58" spans="1:9">
      <c r="A58" s="152" t="s">
        <v>184</v>
      </c>
      <c r="B58" s="141">
        <v>4</v>
      </c>
      <c r="C58" s="141">
        <v>5</v>
      </c>
      <c r="D58" s="141">
        <v>11</v>
      </c>
      <c r="E58" s="141">
        <v>7</v>
      </c>
      <c r="F58" s="141">
        <v>15</v>
      </c>
      <c r="G58" s="141">
        <v>9</v>
      </c>
      <c r="H58" s="141">
        <v>28</v>
      </c>
      <c r="I58" s="153">
        <v>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workbookViewId="0">
      <selection activeCell="H23" sqref="H23"/>
    </sheetView>
  </sheetViews>
  <sheetFormatPr baseColWidth="10" defaultRowHeight="15"/>
  <cols>
    <col min="1" max="1" width="34.85546875" customWidth="1"/>
    <col min="2" max="2" width="30.85546875" customWidth="1"/>
    <col min="5" max="5" width="14.7109375" customWidth="1"/>
  </cols>
  <sheetData>
    <row r="1" spans="1:5" ht="51">
      <c r="A1" s="40" t="s">
        <v>162</v>
      </c>
      <c r="B1" s="40" t="s">
        <v>163</v>
      </c>
      <c r="C1" s="40" t="s">
        <v>11</v>
      </c>
      <c r="D1" s="40" t="s">
        <v>12</v>
      </c>
      <c r="E1" s="37" t="s">
        <v>16</v>
      </c>
    </row>
    <row r="2" spans="1:5" ht="15" customHeight="1">
      <c r="A2" s="299" t="s">
        <v>57</v>
      </c>
      <c r="B2" s="299" t="s">
        <v>58</v>
      </c>
      <c r="C2" s="296">
        <f>+E2+E3+E4+E5</f>
        <v>3143</v>
      </c>
      <c r="D2" s="59" t="s">
        <v>35</v>
      </c>
      <c r="E2" s="58">
        <v>210</v>
      </c>
    </row>
    <row r="3" spans="1:5">
      <c r="A3" s="300"/>
      <c r="B3" s="300"/>
      <c r="C3" s="297"/>
      <c r="D3" s="59" t="s">
        <v>59</v>
      </c>
      <c r="E3" s="58">
        <v>570</v>
      </c>
    </row>
    <row r="4" spans="1:5">
      <c r="A4" s="300"/>
      <c r="B4" s="300"/>
      <c r="C4" s="297"/>
      <c r="D4" s="59" t="s">
        <v>39</v>
      </c>
      <c r="E4" s="58">
        <v>2150</v>
      </c>
    </row>
    <row r="5" spans="1:5">
      <c r="A5" s="301"/>
      <c r="B5" s="301"/>
      <c r="C5" s="298"/>
      <c r="D5" s="59" t="s">
        <v>60</v>
      </c>
      <c r="E5" s="58">
        <v>213</v>
      </c>
    </row>
    <row r="6" spans="1:5" ht="15" customHeight="1">
      <c r="A6" s="299" t="s">
        <v>61</v>
      </c>
      <c r="B6" s="299" t="s">
        <v>62</v>
      </c>
      <c r="C6" s="296">
        <f>+E6+E7+E8</f>
        <v>400</v>
      </c>
      <c r="D6" s="59" t="s">
        <v>35</v>
      </c>
      <c r="E6" s="58">
        <v>100</v>
      </c>
    </row>
    <row r="7" spans="1:5">
      <c r="A7" s="300"/>
      <c r="B7" s="300"/>
      <c r="C7" s="297"/>
      <c r="D7" s="59" t="s">
        <v>39</v>
      </c>
      <c r="E7" s="58">
        <v>286</v>
      </c>
    </row>
    <row r="8" spans="1:5">
      <c r="A8" s="301"/>
      <c r="B8" s="301"/>
      <c r="C8" s="298"/>
      <c r="D8" s="59" t="s">
        <v>60</v>
      </c>
      <c r="E8" s="58">
        <v>14</v>
      </c>
    </row>
  </sheetData>
  <mergeCells count="6">
    <mergeCell ref="C2:C5"/>
    <mergeCell ref="C6:C8"/>
    <mergeCell ref="A2:A5"/>
    <mergeCell ref="B2:B5"/>
    <mergeCell ref="A6:A8"/>
    <mergeCell ref="B6:B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EU4"/>
  <sheetViews>
    <sheetView workbookViewId="0">
      <selection activeCell="H23" sqref="H23"/>
    </sheetView>
  </sheetViews>
  <sheetFormatPr baseColWidth="10" defaultColWidth="10.85546875" defaultRowHeight="15"/>
  <cols>
    <col min="1" max="1" width="14" style="50" customWidth="1"/>
    <col min="2" max="2" width="20.85546875" style="50" customWidth="1"/>
    <col min="3" max="3" width="10.85546875" style="50"/>
    <col min="4" max="4" width="25" style="50" customWidth="1"/>
    <col min="5" max="5" width="20" style="50" customWidth="1"/>
    <col min="6" max="6" width="10.85546875" style="50"/>
    <col min="7" max="7" width="12.85546875" style="50" customWidth="1"/>
    <col min="8" max="8" width="13.7109375" style="50" customWidth="1"/>
    <col min="9" max="9" width="13.85546875" style="50" customWidth="1"/>
    <col min="10" max="10" width="10.42578125" style="50" customWidth="1"/>
    <col min="11" max="11" width="6.42578125" style="50" customWidth="1"/>
    <col min="12" max="12" width="8.42578125" style="53" bestFit="1" customWidth="1"/>
    <col min="13" max="16" width="14" style="50" customWidth="1"/>
    <col min="17" max="16384" width="10.85546875" style="50"/>
  </cols>
  <sheetData>
    <row r="1" spans="1:16375" ht="47.25" customHeight="1">
      <c r="A1" s="40" t="s">
        <v>6</v>
      </c>
      <c r="B1" s="40" t="s">
        <v>7</v>
      </c>
      <c r="C1" s="40" t="s">
        <v>8</v>
      </c>
      <c r="D1" s="40" t="s">
        <v>9</v>
      </c>
      <c r="E1" s="40" t="s">
        <v>10</v>
      </c>
      <c r="F1" s="40" t="s">
        <v>11</v>
      </c>
      <c r="G1" s="40" t="s">
        <v>12</v>
      </c>
      <c r="H1" s="40" t="s">
        <v>17</v>
      </c>
      <c r="I1" s="40" t="s">
        <v>18</v>
      </c>
      <c r="J1" s="302" t="s">
        <v>19</v>
      </c>
      <c r="K1" s="303"/>
      <c r="L1" s="40" t="s">
        <v>158</v>
      </c>
      <c r="M1" s="40" t="s">
        <v>20</v>
      </c>
      <c r="N1" s="40" t="s">
        <v>22</v>
      </c>
      <c r="O1" s="40" t="s">
        <v>24</v>
      </c>
      <c r="P1" s="40" t="s">
        <v>27</v>
      </c>
      <c r="Q1" s="40" t="s">
        <v>28</v>
      </c>
      <c r="R1" s="41" t="s">
        <v>29</v>
      </c>
      <c r="S1" s="42" t="s">
        <v>155</v>
      </c>
      <c r="T1" s="32"/>
      <c r="U1" s="43" t="s">
        <v>154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  <c r="IW1" s="32"/>
      <c r="IX1" s="32"/>
      <c r="IY1" s="32"/>
      <c r="IZ1" s="32"/>
      <c r="JA1" s="32"/>
      <c r="JB1" s="32"/>
      <c r="JC1" s="32"/>
      <c r="JD1" s="32"/>
      <c r="JE1" s="32"/>
      <c r="JF1" s="32"/>
      <c r="JG1" s="32"/>
      <c r="JH1" s="32"/>
      <c r="JI1" s="32"/>
      <c r="JJ1" s="32"/>
      <c r="JK1" s="32"/>
      <c r="JL1" s="32"/>
      <c r="JM1" s="32"/>
      <c r="JN1" s="32"/>
      <c r="JO1" s="32"/>
      <c r="JP1" s="32"/>
      <c r="JQ1" s="32"/>
      <c r="JR1" s="32"/>
      <c r="JS1" s="32"/>
      <c r="JT1" s="32"/>
      <c r="JU1" s="32"/>
      <c r="JV1" s="32"/>
      <c r="JW1" s="32"/>
      <c r="JX1" s="32"/>
      <c r="JY1" s="32"/>
      <c r="JZ1" s="32"/>
      <c r="KA1" s="32"/>
      <c r="KB1" s="32"/>
      <c r="KC1" s="32"/>
      <c r="KD1" s="32"/>
      <c r="KE1" s="32"/>
      <c r="KF1" s="32"/>
      <c r="KG1" s="32"/>
      <c r="KH1" s="32"/>
      <c r="KI1" s="32"/>
      <c r="KJ1" s="32"/>
      <c r="KK1" s="32"/>
      <c r="KL1" s="32"/>
      <c r="KM1" s="32"/>
      <c r="KN1" s="32"/>
      <c r="KO1" s="32"/>
      <c r="KP1" s="32"/>
      <c r="KQ1" s="32"/>
      <c r="KR1" s="32"/>
      <c r="KS1" s="32"/>
      <c r="KT1" s="32"/>
      <c r="KU1" s="32"/>
      <c r="KV1" s="32"/>
      <c r="KW1" s="32"/>
      <c r="KX1" s="32"/>
      <c r="KY1" s="32"/>
      <c r="KZ1" s="32"/>
      <c r="LA1" s="32"/>
      <c r="LB1" s="32"/>
      <c r="LC1" s="32"/>
      <c r="LD1" s="32"/>
      <c r="LE1" s="32"/>
      <c r="LF1" s="32"/>
      <c r="LG1" s="32"/>
      <c r="LH1" s="32"/>
      <c r="LI1" s="32"/>
      <c r="LJ1" s="32"/>
      <c r="LK1" s="32"/>
      <c r="LL1" s="32"/>
      <c r="LM1" s="32"/>
      <c r="LN1" s="32"/>
      <c r="LO1" s="32"/>
      <c r="LP1" s="32"/>
      <c r="LQ1" s="32"/>
      <c r="LR1" s="32"/>
      <c r="LS1" s="32"/>
      <c r="LT1" s="32"/>
      <c r="LU1" s="32"/>
      <c r="LV1" s="32"/>
      <c r="LW1" s="32"/>
      <c r="LX1" s="32"/>
      <c r="LY1" s="32"/>
      <c r="LZ1" s="32"/>
      <c r="MA1" s="32"/>
      <c r="MB1" s="32"/>
      <c r="MC1" s="32"/>
      <c r="MD1" s="32"/>
      <c r="ME1" s="32"/>
      <c r="MF1" s="32"/>
      <c r="MG1" s="32"/>
      <c r="MH1" s="32"/>
      <c r="MI1" s="32"/>
      <c r="MJ1" s="32"/>
      <c r="MK1" s="32"/>
      <c r="ML1" s="32"/>
      <c r="MM1" s="32"/>
      <c r="MN1" s="32"/>
      <c r="MO1" s="32"/>
      <c r="MP1" s="32"/>
      <c r="MQ1" s="32"/>
      <c r="MR1" s="32"/>
      <c r="MS1" s="32"/>
      <c r="MT1" s="32"/>
      <c r="MU1" s="32"/>
      <c r="MV1" s="32"/>
      <c r="MW1" s="32"/>
      <c r="MX1" s="32"/>
      <c r="MY1" s="32"/>
      <c r="MZ1" s="32"/>
      <c r="NA1" s="32"/>
      <c r="NB1" s="32"/>
      <c r="NC1" s="32"/>
      <c r="ND1" s="32"/>
      <c r="NE1" s="32"/>
      <c r="NF1" s="32"/>
      <c r="NG1" s="32"/>
      <c r="NH1" s="32"/>
      <c r="NI1" s="32"/>
      <c r="NJ1" s="32"/>
      <c r="NK1" s="32"/>
      <c r="NL1" s="32"/>
      <c r="NM1" s="32"/>
      <c r="NN1" s="32"/>
      <c r="NO1" s="32"/>
      <c r="NP1" s="32"/>
      <c r="NQ1" s="32"/>
      <c r="NR1" s="32"/>
      <c r="NS1" s="32"/>
      <c r="NT1" s="32"/>
      <c r="NU1" s="32"/>
      <c r="NV1" s="32"/>
      <c r="NW1" s="32"/>
      <c r="NX1" s="32"/>
      <c r="NY1" s="32"/>
      <c r="NZ1" s="32"/>
      <c r="OA1" s="32"/>
      <c r="OB1" s="32"/>
      <c r="OC1" s="32"/>
      <c r="OD1" s="32"/>
      <c r="OE1" s="32"/>
      <c r="OF1" s="32"/>
      <c r="OG1" s="32"/>
      <c r="OH1" s="32"/>
      <c r="OI1" s="32"/>
      <c r="OJ1" s="32"/>
      <c r="OK1" s="32"/>
      <c r="OL1" s="32"/>
      <c r="OM1" s="32"/>
      <c r="ON1" s="32"/>
      <c r="OO1" s="32"/>
      <c r="OP1" s="32"/>
      <c r="OQ1" s="32"/>
      <c r="OR1" s="32"/>
      <c r="OS1" s="32"/>
      <c r="OT1" s="32"/>
      <c r="OU1" s="32"/>
      <c r="OV1" s="32"/>
      <c r="OW1" s="32"/>
      <c r="OX1" s="32"/>
      <c r="OY1" s="32"/>
      <c r="OZ1" s="32"/>
      <c r="PA1" s="32"/>
      <c r="PB1" s="32"/>
      <c r="PC1" s="32"/>
      <c r="PD1" s="32"/>
      <c r="PE1" s="32"/>
      <c r="PF1" s="32"/>
      <c r="PG1" s="32"/>
      <c r="PH1" s="32"/>
      <c r="PI1" s="32"/>
      <c r="PJ1" s="32"/>
      <c r="PK1" s="32"/>
      <c r="PL1" s="32"/>
      <c r="PM1" s="32"/>
      <c r="PN1" s="32"/>
      <c r="PO1" s="32"/>
      <c r="PP1" s="32"/>
      <c r="PQ1" s="32"/>
      <c r="PR1" s="32"/>
      <c r="PS1" s="32"/>
      <c r="PT1" s="32"/>
      <c r="PU1" s="32"/>
      <c r="PV1" s="32"/>
      <c r="PW1" s="32"/>
      <c r="PX1" s="32"/>
      <c r="PY1" s="32"/>
      <c r="PZ1" s="32"/>
      <c r="QA1" s="32"/>
      <c r="QB1" s="32"/>
      <c r="QC1" s="32"/>
      <c r="QD1" s="32"/>
      <c r="QE1" s="32"/>
      <c r="QF1" s="32"/>
      <c r="QG1" s="32"/>
      <c r="QH1" s="32"/>
      <c r="QI1" s="32"/>
      <c r="QJ1" s="32"/>
      <c r="QK1" s="32"/>
      <c r="QL1" s="32"/>
      <c r="QM1" s="32"/>
      <c r="QN1" s="32"/>
      <c r="QO1" s="32"/>
      <c r="QP1" s="32"/>
      <c r="QQ1" s="32"/>
      <c r="QR1" s="32"/>
      <c r="QS1" s="32"/>
      <c r="QT1" s="32"/>
      <c r="QU1" s="32"/>
      <c r="QV1" s="32"/>
      <c r="QW1" s="32"/>
      <c r="QX1" s="32"/>
      <c r="QY1" s="32"/>
      <c r="QZ1" s="32"/>
      <c r="RA1" s="32"/>
      <c r="RB1" s="32"/>
      <c r="RC1" s="32"/>
      <c r="RD1" s="32"/>
      <c r="RE1" s="32"/>
      <c r="RF1" s="32"/>
      <c r="RG1" s="32"/>
      <c r="RH1" s="32"/>
      <c r="RI1" s="32"/>
      <c r="RJ1" s="32"/>
      <c r="RK1" s="32"/>
      <c r="RL1" s="32"/>
      <c r="RM1" s="32"/>
      <c r="RN1" s="32"/>
      <c r="RO1" s="32"/>
      <c r="RP1" s="32"/>
      <c r="RQ1" s="32"/>
      <c r="RR1" s="32"/>
      <c r="RS1" s="32"/>
      <c r="RT1" s="32"/>
      <c r="RU1" s="32"/>
      <c r="RV1" s="32"/>
      <c r="RW1" s="32"/>
      <c r="RX1" s="32"/>
      <c r="RY1" s="32"/>
      <c r="RZ1" s="32"/>
      <c r="SA1" s="32"/>
      <c r="SB1" s="32"/>
      <c r="SC1" s="32"/>
      <c r="SD1" s="32"/>
      <c r="SE1" s="32"/>
      <c r="SF1" s="32"/>
      <c r="SG1" s="32"/>
      <c r="SH1" s="32"/>
      <c r="SI1" s="32"/>
      <c r="SJ1" s="32"/>
      <c r="SK1" s="32"/>
      <c r="SL1" s="32"/>
      <c r="SM1" s="32"/>
      <c r="SN1" s="32"/>
      <c r="SO1" s="32"/>
      <c r="SP1" s="32"/>
      <c r="SQ1" s="32"/>
      <c r="SR1" s="32"/>
      <c r="SS1" s="32"/>
      <c r="ST1" s="32"/>
      <c r="SU1" s="32"/>
      <c r="SV1" s="32"/>
      <c r="SW1" s="32"/>
      <c r="SX1" s="32"/>
      <c r="SY1" s="32"/>
      <c r="SZ1" s="32"/>
      <c r="TA1" s="32"/>
      <c r="TB1" s="32"/>
      <c r="TC1" s="32"/>
      <c r="TD1" s="32"/>
      <c r="TE1" s="32"/>
      <c r="TF1" s="32"/>
      <c r="TG1" s="32"/>
      <c r="TH1" s="32"/>
      <c r="TI1" s="32"/>
      <c r="TJ1" s="32"/>
      <c r="TK1" s="32"/>
      <c r="TL1" s="32"/>
      <c r="TM1" s="32"/>
      <c r="TN1" s="32"/>
      <c r="TO1" s="32"/>
      <c r="TP1" s="32"/>
      <c r="TQ1" s="32"/>
      <c r="TR1" s="32"/>
      <c r="TS1" s="32"/>
      <c r="TT1" s="32"/>
      <c r="TU1" s="32"/>
      <c r="TV1" s="32"/>
      <c r="TW1" s="32"/>
      <c r="TX1" s="32"/>
      <c r="TY1" s="32"/>
      <c r="TZ1" s="32"/>
      <c r="UA1" s="32"/>
      <c r="UB1" s="32"/>
      <c r="UC1" s="32"/>
      <c r="UD1" s="32"/>
      <c r="UE1" s="32"/>
      <c r="UF1" s="32"/>
      <c r="UG1" s="32"/>
      <c r="UH1" s="32"/>
      <c r="UI1" s="32"/>
      <c r="UJ1" s="32"/>
      <c r="UK1" s="32"/>
      <c r="UL1" s="32"/>
      <c r="UM1" s="32"/>
      <c r="UN1" s="32"/>
      <c r="UO1" s="32"/>
      <c r="UP1" s="32"/>
      <c r="UQ1" s="32"/>
      <c r="UR1" s="32"/>
      <c r="US1" s="32"/>
      <c r="UT1" s="32"/>
      <c r="UU1" s="32"/>
      <c r="UV1" s="32"/>
      <c r="UW1" s="32"/>
      <c r="UX1" s="32"/>
      <c r="UY1" s="32"/>
      <c r="UZ1" s="32"/>
      <c r="VA1" s="32"/>
      <c r="VB1" s="32"/>
      <c r="VC1" s="32"/>
      <c r="VD1" s="32"/>
      <c r="VE1" s="32"/>
      <c r="VF1" s="32"/>
      <c r="VG1" s="32"/>
      <c r="VH1" s="32"/>
      <c r="VI1" s="32"/>
      <c r="VJ1" s="32"/>
      <c r="VK1" s="32"/>
      <c r="VL1" s="32"/>
      <c r="VM1" s="32"/>
      <c r="VN1" s="32"/>
      <c r="VO1" s="32"/>
      <c r="VP1" s="32"/>
      <c r="VQ1" s="32"/>
      <c r="VR1" s="32"/>
      <c r="VS1" s="32"/>
      <c r="VT1" s="32"/>
      <c r="VU1" s="32"/>
      <c r="VV1" s="32"/>
      <c r="VW1" s="32"/>
      <c r="VX1" s="32"/>
      <c r="VY1" s="32"/>
      <c r="VZ1" s="32"/>
      <c r="WA1" s="32"/>
      <c r="WB1" s="32"/>
      <c r="WC1" s="32"/>
      <c r="WD1" s="32"/>
      <c r="WE1" s="32"/>
      <c r="WF1" s="32"/>
      <c r="WG1" s="32"/>
      <c r="WH1" s="32"/>
      <c r="WI1" s="32"/>
      <c r="WJ1" s="32"/>
      <c r="WK1" s="32"/>
      <c r="WL1" s="32"/>
      <c r="WM1" s="32"/>
      <c r="WN1" s="32"/>
      <c r="WO1" s="32"/>
      <c r="WP1" s="32"/>
      <c r="WQ1" s="32"/>
      <c r="WR1" s="32"/>
      <c r="WS1" s="32"/>
      <c r="WT1" s="32"/>
      <c r="WU1" s="32"/>
      <c r="WV1" s="32"/>
      <c r="WW1" s="32"/>
      <c r="WX1" s="32"/>
      <c r="WY1" s="32"/>
      <c r="WZ1" s="32"/>
      <c r="XA1" s="32"/>
      <c r="XB1" s="32"/>
      <c r="XC1" s="32"/>
      <c r="XD1" s="32"/>
      <c r="XE1" s="32"/>
      <c r="XF1" s="32"/>
      <c r="XG1" s="32"/>
      <c r="XH1" s="32"/>
      <c r="XI1" s="32"/>
      <c r="XJ1" s="32"/>
      <c r="XK1" s="32"/>
      <c r="XL1" s="32"/>
      <c r="XM1" s="32"/>
      <c r="XN1" s="32"/>
      <c r="XO1" s="32"/>
      <c r="XP1" s="32"/>
      <c r="XQ1" s="32"/>
      <c r="XR1" s="32"/>
      <c r="XS1" s="32"/>
      <c r="XT1" s="32"/>
      <c r="XU1" s="32"/>
      <c r="XV1" s="32"/>
      <c r="XW1" s="32"/>
      <c r="XX1" s="32"/>
      <c r="XY1" s="32"/>
      <c r="XZ1" s="32"/>
      <c r="YA1" s="32"/>
      <c r="YB1" s="32"/>
      <c r="YC1" s="32"/>
      <c r="YD1" s="32"/>
      <c r="YE1" s="32"/>
      <c r="YF1" s="32"/>
      <c r="YG1" s="32"/>
      <c r="YH1" s="32"/>
      <c r="YI1" s="32"/>
      <c r="YJ1" s="32"/>
      <c r="YK1" s="32"/>
      <c r="YL1" s="32"/>
      <c r="YM1" s="32"/>
      <c r="YN1" s="32"/>
      <c r="YO1" s="32"/>
      <c r="YP1" s="32"/>
      <c r="YQ1" s="32"/>
      <c r="YR1" s="32"/>
      <c r="YS1" s="32"/>
      <c r="YT1" s="32"/>
      <c r="YU1" s="32"/>
      <c r="YV1" s="32"/>
      <c r="YW1" s="32"/>
      <c r="YX1" s="32"/>
      <c r="YY1" s="32"/>
      <c r="YZ1" s="32"/>
      <c r="ZA1" s="32"/>
      <c r="ZB1" s="32"/>
      <c r="ZC1" s="32"/>
      <c r="ZD1" s="32"/>
      <c r="ZE1" s="32"/>
      <c r="ZF1" s="32"/>
      <c r="ZG1" s="32"/>
      <c r="ZH1" s="32"/>
      <c r="ZI1" s="32"/>
      <c r="ZJ1" s="32"/>
      <c r="ZK1" s="32"/>
      <c r="ZL1" s="32"/>
      <c r="ZM1" s="32"/>
      <c r="ZN1" s="32"/>
      <c r="ZO1" s="32"/>
      <c r="ZP1" s="32"/>
      <c r="ZQ1" s="32"/>
      <c r="ZR1" s="32"/>
      <c r="ZS1" s="32"/>
      <c r="ZT1" s="32"/>
      <c r="ZU1" s="32"/>
      <c r="ZV1" s="32"/>
      <c r="ZW1" s="32"/>
      <c r="ZX1" s="32"/>
      <c r="ZY1" s="32"/>
      <c r="ZZ1" s="32"/>
      <c r="AAA1" s="32"/>
      <c r="AAB1" s="32"/>
      <c r="AAC1" s="32"/>
      <c r="AAD1" s="32"/>
      <c r="AAE1" s="32"/>
      <c r="AAF1" s="32"/>
      <c r="AAG1" s="32"/>
      <c r="AAH1" s="32"/>
      <c r="AAI1" s="32"/>
      <c r="AAJ1" s="32"/>
      <c r="AAK1" s="32"/>
      <c r="AAL1" s="32"/>
      <c r="AAM1" s="32"/>
      <c r="AAN1" s="32"/>
      <c r="AAO1" s="32"/>
      <c r="AAP1" s="32"/>
      <c r="AAQ1" s="32"/>
      <c r="AAR1" s="32"/>
      <c r="AAS1" s="32"/>
      <c r="AAT1" s="32"/>
      <c r="AAU1" s="32"/>
      <c r="AAV1" s="32"/>
      <c r="AAW1" s="32"/>
      <c r="AAX1" s="32"/>
      <c r="AAY1" s="32"/>
      <c r="AAZ1" s="32"/>
      <c r="ABA1" s="32"/>
      <c r="ABB1" s="32"/>
      <c r="ABC1" s="32"/>
      <c r="ABD1" s="32"/>
      <c r="ABE1" s="32"/>
      <c r="ABF1" s="32"/>
      <c r="ABG1" s="32"/>
      <c r="ABH1" s="32"/>
      <c r="ABI1" s="32"/>
      <c r="ABJ1" s="32"/>
      <c r="ABK1" s="32"/>
      <c r="ABL1" s="32"/>
      <c r="ABM1" s="32"/>
      <c r="ABN1" s="32"/>
      <c r="ABO1" s="32"/>
      <c r="ABP1" s="32"/>
      <c r="ABQ1" s="32"/>
      <c r="ABR1" s="32"/>
      <c r="ABS1" s="32"/>
      <c r="ABT1" s="32"/>
      <c r="ABU1" s="32"/>
      <c r="ABV1" s="32"/>
      <c r="ABW1" s="32"/>
      <c r="ABX1" s="32"/>
      <c r="ABY1" s="32"/>
      <c r="ABZ1" s="32"/>
      <c r="ACA1" s="32"/>
      <c r="ACB1" s="32"/>
      <c r="ACC1" s="32"/>
      <c r="ACD1" s="32"/>
      <c r="ACE1" s="32"/>
      <c r="ACF1" s="32"/>
      <c r="ACG1" s="32"/>
      <c r="ACH1" s="32"/>
      <c r="ACI1" s="32"/>
      <c r="ACJ1" s="32"/>
      <c r="ACK1" s="32"/>
      <c r="ACL1" s="32"/>
      <c r="ACM1" s="32"/>
      <c r="ACN1" s="32"/>
      <c r="ACO1" s="32"/>
      <c r="ACP1" s="32"/>
      <c r="ACQ1" s="32"/>
      <c r="ACR1" s="32"/>
      <c r="ACS1" s="32"/>
      <c r="ACT1" s="32"/>
      <c r="ACU1" s="32"/>
      <c r="ACV1" s="32"/>
      <c r="ACW1" s="32"/>
      <c r="ACX1" s="32"/>
      <c r="ACY1" s="32"/>
      <c r="ACZ1" s="32"/>
      <c r="ADA1" s="32"/>
      <c r="ADB1" s="32"/>
      <c r="ADC1" s="32"/>
      <c r="ADD1" s="32"/>
      <c r="ADE1" s="32"/>
      <c r="ADF1" s="32"/>
      <c r="ADG1" s="32"/>
      <c r="ADH1" s="32"/>
      <c r="ADI1" s="32"/>
      <c r="ADJ1" s="32"/>
      <c r="ADK1" s="32"/>
      <c r="ADL1" s="32"/>
      <c r="ADM1" s="32"/>
      <c r="ADN1" s="32"/>
      <c r="ADO1" s="32"/>
      <c r="ADP1" s="32"/>
      <c r="ADQ1" s="32"/>
      <c r="ADR1" s="32"/>
      <c r="ADS1" s="32"/>
      <c r="ADT1" s="32"/>
      <c r="ADU1" s="32"/>
      <c r="ADV1" s="32"/>
      <c r="ADW1" s="32"/>
      <c r="ADX1" s="32"/>
      <c r="ADY1" s="32"/>
      <c r="ADZ1" s="32"/>
      <c r="AEA1" s="32"/>
      <c r="AEB1" s="32"/>
      <c r="AEC1" s="32"/>
      <c r="AED1" s="32"/>
      <c r="AEE1" s="32"/>
      <c r="AEF1" s="32"/>
      <c r="AEG1" s="32"/>
      <c r="AEH1" s="32"/>
      <c r="AEI1" s="32"/>
      <c r="AEJ1" s="32"/>
      <c r="AEK1" s="32"/>
      <c r="AEL1" s="32"/>
      <c r="AEM1" s="32"/>
      <c r="AEN1" s="32"/>
      <c r="AEO1" s="32"/>
      <c r="AEP1" s="32"/>
      <c r="AEQ1" s="32"/>
      <c r="AER1" s="32"/>
      <c r="AES1" s="32"/>
      <c r="AET1" s="32"/>
      <c r="AEU1" s="32"/>
      <c r="AEV1" s="32"/>
      <c r="AEW1" s="32"/>
      <c r="AEX1" s="32"/>
      <c r="AEY1" s="32"/>
      <c r="AEZ1" s="32"/>
      <c r="AFA1" s="32"/>
      <c r="AFB1" s="32"/>
      <c r="AFC1" s="32"/>
      <c r="AFD1" s="32"/>
      <c r="AFE1" s="32"/>
      <c r="AFF1" s="32"/>
      <c r="AFG1" s="32"/>
      <c r="AFH1" s="32"/>
      <c r="AFI1" s="32"/>
      <c r="AFJ1" s="32"/>
      <c r="AFK1" s="32"/>
      <c r="AFL1" s="32"/>
      <c r="AFM1" s="32"/>
      <c r="AFN1" s="32"/>
      <c r="AFO1" s="32"/>
      <c r="AFP1" s="32"/>
      <c r="AFQ1" s="32"/>
      <c r="AFR1" s="32"/>
      <c r="AFS1" s="32"/>
      <c r="AFT1" s="32"/>
      <c r="AFU1" s="32"/>
      <c r="AFV1" s="32"/>
      <c r="AFW1" s="32"/>
      <c r="AFX1" s="32"/>
      <c r="AFY1" s="32"/>
      <c r="AFZ1" s="32"/>
      <c r="AGA1" s="32"/>
      <c r="AGB1" s="32"/>
      <c r="AGC1" s="32"/>
      <c r="AGD1" s="32"/>
      <c r="AGE1" s="32"/>
      <c r="AGF1" s="32"/>
      <c r="AGG1" s="32"/>
      <c r="AGH1" s="32"/>
      <c r="AGI1" s="32"/>
      <c r="AGJ1" s="32"/>
      <c r="AGK1" s="32"/>
      <c r="AGL1" s="32"/>
      <c r="AGM1" s="32"/>
      <c r="AGN1" s="32"/>
      <c r="AGO1" s="32"/>
      <c r="AGP1" s="32"/>
      <c r="AGQ1" s="32"/>
      <c r="AGR1" s="32"/>
      <c r="AGS1" s="32"/>
      <c r="AGT1" s="32"/>
      <c r="AGU1" s="32"/>
      <c r="AGV1" s="32"/>
      <c r="AGW1" s="32"/>
      <c r="AGX1" s="32"/>
      <c r="AGY1" s="32"/>
      <c r="AGZ1" s="32"/>
      <c r="AHA1" s="32"/>
      <c r="AHB1" s="32"/>
      <c r="AHC1" s="32"/>
      <c r="AHD1" s="32"/>
      <c r="AHE1" s="32"/>
      <c r="AHF1" s="32"/>
      <c r="AHG1" s="32"/>
      <c r="AHH1" s="32"/>
      <c r="AHI1" s="32"/>
      <c r="AHJ1" s="32"/>
      <c r="AHK1" s="32"/>
      <c r="AHL1" s="32"/>
      <c r="AHM1" s="32"/>
      <c r="AHN1" s="32"/>
      <c r="AHO1" s="32"/>
      <c r="AHP1" s="32"/>
      <c r="AHQ1" s="32"/>
      <c r="AHR1" s="32"/>
      <c r="AHS1" s="32"/>
      <c r="AHT1" s="32"/>
      <c r="AHU1" s="32"/>
      <c r="AHV1" s="32"/>
      <c r="AHW1" s="32"/>
      <c r="AHX1" s="32"/>
      <c r="AHY1" s="32"/>
      <c r="AHZ1" s="32"/>
      <c r="AIA1" s="32"/>
      <c r="AIB1" s="32"/>
      <c r="AIC1" s="32"/>
      <c r="AID1" s="32"/>
      <c r="AIE1" s="32"/>
      <c r="AIF1" s="32"/>
      <c r="AIG1" s="32"/>
      <c r="AIH1" s="32"/>
      <c r="AII1" s="32"/>
      <c r="AIJ1" s="32"/>
      <c r="AIK1" s="32"/>
      <c r="AIL1" s="32"/>
      <c r="AIM1" s="32"/>
      <c r="AIN1" s="32"/>
      <c r="AIO1" s="32"/>
      <c r="AIP1" s="32"/>
      <c r="AIQ1" s="32"/>
      <c r="AIR1" s="32"/>
      <c r="AIS1" s="32"/>
      <c r="AIT1" s="32"/>
      <c r="AIU1" s="32"/>
      <c r="AIV1" s="32"/>
      <c r="AIW1" s="32"/>
      <c r="AIX1" s="32"/>
      <c r="AIY1" s="32"/>
      <c r="AIZ1" s="32"/>
      <c r="AJA1" s="32"/>
      <c r="AJB1" s="32"/>
      <c r="AJC1" s="32"/>
      <c r="AJD1" s="32"/>
      <c r="AJE1" s="32"/>
      <c r="AJF1" s="32"/>
      <c r="AJG1" s="32"/>
      <c r="AJH1" s="32"/>
      <c r="AJI1" s="32"/>
      <c r="AJJ1" s="32"/>
      <c r="AJK1" s="32"/>
      <c r="AJL1" s="32"/>
      <c r="AJM1" s="32"/>
      <c r="AJN1" s="32"/>
      <c r="AJO1" s="32"/>
      <c r="AJP1" s="32"/>
      <c r="AJQ1" s="32"/>
      <c r="AJR1" s="32"/>
      <c r="AJS1" s="32"/>
      <c r="AJT1" s="32"/>
      <c r="AJU1" s="32"/>
      <c r="AJV1" s="32"/>
      <c r="AJW1" s="32"/>
      <c r="AJX1" s="32"/>
      <c r="AJY1" s="32"/>
      <c r="AJZ1" s="32"/>
      <c r="AKA1" s="32"/>
      <c r="AKB1" s="32"/>
      <c r="AKC1" s="32"/>
      <c r="AKD1" s="32"/>
      <c r="AKE1" s="32"/>
      <c r="AKF1" s="32"/>
      <c r="AKG1" s="32"/>
      <c r="AKH1" s="32"/>
      <c r="AKI1" s="32"/>
      <c r="AKJ1" s="32"/>
      <c r="AKK1" s="32"/>
      <c r="AKL1" s="32"/>
      <c r="AKM1" s="32"/>
      <c r="AKN1" s="32"/>
      <c r="AKO1" s="32"/>
      <c r="AKP1" s="32"/>
      <c r="AKQ1" s="32"/>
      <c r="AKR1" s="32"/>
      <c r="AKS1" s="32"/>
      <c r="AKT1" s="32"/>
      <c r="AKU1" s="32"/>
      <c r="AKV1" s="32"/>
      <c r="AKW1" s="32"/>
      <c r="AKX1" s="32"/>
      <c r="AKY1" s="32"/>
      <c r="AKZ1" s="32"/>
      <c r="ALA1" s="32"/>
      <c r="ALB1" s="32"/>
      <c r="ALC1" s="32"/>
      <c r="ALD1" s="32"/>
      <c r="ALE1" s="32"/>
      <c r="ALF1" s="32"/>
      <c r="ALG1" s="32"/>
      <c r="ALH1" s="32"/>
      <c r="ALI1" s="32"/>
      <c r="ALJ1" s="32"/>
      <c r="ALK1" s="32"/>
      <c r="ALL1" s="32"/>
      <c r="ALM1" s="32"/>
      <c r="ALN1" s="32"/>
      <c r="ALO1" s="32"/>
      <c r="ALP1" s="32"/>
      <c r="ALQ1" s="32"/>
      <c r="ALR1" s="32"/>
      <c r="ALS1" s="32"/>
      <c r="ALT1" s="32"/>
      <c r="ALU1" s="32"/>
      <c r="ALV1" s="32"/>
      <c r="ALW1" s="32"/>
      <c r="ALX1" s="32"/>
      <c r="ALY1" s="32"/>
      <c r="ALZ1" s="32"/>
      <c r="AMA1" s="32"/>
      <c r="AMB1" s="32"/>
      <c r="AMC1" s="32"/>
      <c r="AMD1" s="32"/>
      <c r="AME1" s="32"/>
      <c r="AMF1" s="32"/>
      <c r="AMG1" s="32"/>
      <c r="AMH1" s="32"/>
      <c r="AMI1" s="32"/>
      <c r="AMJ1" s="32"/>
      <c r="AMK1" s="32"/>
      <c r="AML1" s="32"/>
      <c r="AMM1" s="32"/>
      <c r="AMN1" s="32"/>
      <c r="AMO1" s="32"/>
      <c r="AMP1" s="32"/>
      <c r="AMQ1" s="32"/>
      <c r="AMR1" s="32"/>
      <c r="AMS1" s="32"/>
      <c r="AMT1" s="32"/>
      <c r="AMU1" s="32"/>
      <c r="AMV1" s="32"/>
      <c r="AMW1" s="32"/>
      <c r="AMX1" s="32"/>
      <c r="AMY1" s="32"/>
      <c r="AMZ1" s="32"/>
      <c r="ANA1" s="32"/>
      <c r="ANB1" s="32"/>
      <c r="ANC1" s="32"/>
      <c r="AND1" s="32"/>
      <c r="ANE1" s="32"/>
      <c r="ANF1" s="32"/>
      <c r="ANG1" s="32"/>
      <c r="ANH1" s="32"/>
      <c r="ANI1" s="32"/>
      <c r="ANJ1" s="32"/>
      <c r="ANK1" s="32"/>
      <c r="ANL1" s="32"/>
      <c r="ANM1" s="32"/>
      <c r="ANN1" s="32"/>
      <c r="ANO1" s="32"/>
      <c r="ANP1" s="32"/>
      <c r="ANQ1" s="32"/>
      <c r="ANR1" s="32"/>
      <c r="ANS1" s="32"/>
      <c r="ANT1" s="32"/>
      <c r="ANU1" s="32"/>
      <c r="ANV1" s="32"/>
      <c r="ANW1" s="32"/>
      <c r="ANX1" s="32"/>
      <c r="ANY1" s="32"/>
      <c r="ANZ1" s="32"/>
      <c r="AOA1" s="32"/>
      <c r="AOB1" s="32"/>
      <c r="AOC1" s="32"/>
      <c r="AOD1" s="32"/>
      <c r="AOE1" s="32"/>
      <c r="AOF1" s="32"/>
      <c r="AOG1" s="32"/>
      <c r="AOH1" s="32"/>
      <c r="AOI1" s="32"/>
      <c r="AOJ1" s="32"/>
      <c r="AOK1" s="32"/>
      <c r="AOL1" s="32"/>
      <c r="AOM1" s="32"/>
      <c r="AON1" s="32"/>
      <c r="AOO1" s="32"/>
      <c r="AOP1" s="32"/>
      <c r="AOQ1" s="32"/>
      <c r="AOR1" s="32"/>
      <c r="AOS1" s="32"/>
      <c r="AOT1" s="32"/>
      <c r="AOU1" s="32"/>
      <c r="AOV1" s="32"/>
      <c r="AOW1" s="32"/>
      <c r="AOX1" s="32"/>
      <c r="AOY1" s="32"/>
      <c r="AOZ1" s="32"/>
      <c r="APA1" s="32"/>
      <c r="APB1" s="32"/>
      <c r="APC1" s="32"/>
      <c r="APD1" s="32"/>
      <c r="APE1" s="32"/>
      <c r="APF1" s="32"/>
      <c r="APG1" s="32"/>
      <c r="APH1" s="32"/>
      <c r="API1" s="32"/>
      <c r="APJ1" s="32"/>
      <c r="APK1" s="32"/>
      <c r="APL1" s="32"/>
      <c r="APM1" s="32"/>
      <c r="APN1" s="32"/>
      <c r="APO1" s="32"/>
      <c r="APP1" s="32"/>
      <c r="APQ1" s="32"/>
      <c r="APR1" s="32"/>
      <c r="APS1" s="32"/>
      <c r="APT1" s="32"/>
      <c r="APU1" s="32"/>
      <c r="APV1" s="32"/>
      <c r="APW1" s="32"/>
      <c r="APX1" s="32"/>
      <c r="APY1" s="32"/>
      <c r="APZ1" s="32"/>
      <c r="AQA1" s="32"/>
      <c r="AQB1" s="32"/>
      <c r="AQC1" s="32"/>
      <c r="AQD1" s="32"/>
      <c r="AQE1" s="32"/>
      <c r="AQF1" s="32"/>
      <c r="AQG1" s="32"/>
      <c r="AQH1" s="32"/>
      <c r="AQI1" s="32"/>
      <c r="AQJ1" s="32"/>
      <c r="AQK1" s="32"/>
      <c r="AQL1" s="32"/>
      <c r="AQM1" s="32"/>
      <c r="AQN1" s="32"/>
      <c r="AQO1" s="32"/>
      <c r="AQP1" s="32"/>
      <c r="AQQ1" s="32"/>
      <c r="AQR1" s="32"/>
      <c r="AQS1" s="32"/>
      <c r="AQT1" s="32"/>
      <c r="AQU1" s="32"/>
      <c r="AQV1" s="32"/>
      <c r="AQW1" s="32"/>
      <c r="AQX1" s="32"/>
      <c r="AQY1" s="32"/>
      <c r="AQZ1" s="32"/>
      <c r="ARA1" s="32"/>
      <c r="ARB1" s="32"/>
      <c r="ARC1" s="32"/>
      <c r="ARD1" s="32"/>
      <c r="ARE1" s="32"/>
      <c r="ARF1" s="32"/>
      <c r="ARG1" s="32"/>
      <c r="ARH1" s="32"/>
      <c r="ARI1" s="32"/>
      <c r="ARJ1" s="32"/>
      <c r="ARK1" s="32"/>
      <c r="ARL1" s="32"/>
      <c r="ARM1" s="32"/>
      <c r="ARN1" s="32"/>
      <c r="ARO1" s="32"/>
      <c r="ARP1" s="32"/>
      <c r="ARQ1" s="32"/>
      <c r="ARR1" s="32"/>
      <c r="ARS1" s="32"/>
      <c r="ART1" s="32"/>
      <c r="ARU1" s="32"/>
      <c r="ARV1" s="32"/>
      <c r="ARW1" s="32"/>
      <c r="ARX1" s="32"/>
      <c r="ARY1" s="32"/>
      <c r="ARZ1" s="32"/>
      <c r="ASA1" s="32"/>
      <c r="ASB1" s="32"/>
      <c r="ASC1" s="32"/>
      <c r="ASD1" s="32"/>
      <c r="ASE1" s="32"/>
      <c r="ASF1" s="32"/>
      <c r="ASG1" s="32"/>
      <c r="ASH1" s="32"/>
      <c r="ASI1" s="32"/>
      <c r="ASJ1" s="32"/>
      <c r="ASK1" s="32"/>
      <c r="ASL1" s="32"/>
      <c r="ASM1" s="32"/>
      <c r="ASN1" s="32"/>
      <c r="ASO1" s="32"/>
      <c r="ASP1" s="32"/>
      <c r="ASQ1" s="32"/>
      <c r="ASR1" s="32"/>
      <c r="ASS1" s="32"/>
      <c r="AST1" s="32"/>
      <c r="ASU1" s="32"/>
      <c r="ASV1" s="32"/>
      <c r="ASW1" s="32"/>
      <c r="ASX1" s="32"/>
      <c r="ASY1" s="32"/>
      <c r="ASZ1" s="32"/>
      <c r="ATA1" s="32"/>
      <c r="ATB1" s="32"/>
      <c r="ATC1" s="32"/>
      <c r="ATD1" s="32"/>
      <c r="ATE1" s="32"/>
      <c r="ATF1" s="32"/>
      <c r="ATG1" s="32"/>
      <c r="ATH1" s="32"/>
      <c r="ATI1" s="32"/>
      <c r="ATJ1" s="32"/>
      <c r="ATK1" s="32"/>
      <c r="ATL1" s="32"/>
      <c r="ATM1" s="32"/>
      <c r="ATN1" s="32"/>
      <c r="ATO1" s="32"/>
      <c r="ATP1" s="32"/>
      <c r="ATQ1" s="32"/>
      <c r="ATR1" s="32"/>
      <c r="ATS1" s="32"/>
      <c r="ATT1" s="32"/>
      <c r="ATU1" s="32"/>
      <c r="ATV1" s="32"/>
      <c r="ATW1" s="32"/>
      <c r="ATX1" s="32"/>
      <c r="ATY1" s="32"/>
      <c r="ATZ1" s="32"/>
      <c r="AUA1" s="32"/>
      <c r="AUB1" s="32"/>
      <c r="AUC1" s="32"/>
      <c r="AUD1" s="32"/>
      <c r="AUE1" s="32"/>
      <c r="AUF1" s="32"/>
      <c r="AUG1" s="32"/>
      <c r="AUH1" s="32"/>
      <c r="AUI1" s="32"/>
      <c r="AUJ1" s="32"/>
      <c r="AUK1" s="32"/>
      <c r="AUL1" s="32"/>
      <c r="AUM1" s="32"/>
      <c r="AUN1" s="32"/>
      <c r="AUO1" s="32"/>
      <c r="AUP1" s="32"/>
      <c r="AUQ1" s="32"/>
      <c r="AUR1" s="32"/>
      <c r="AUS1" s="32"/>
      <c r="AUT1" s="32"/>
      <c r="AUU1" s="32"/>
      <c r="AUV1" s="32"/>
      <c r="AUW1" s="32"/>
      <c r="AUX1" s="32"/>
      <c r="AUY1" s="32"/>
      <c r="AUZ1" s="32"/>
      <c r="AVA1" s="32"/>
      <c r="AVB1" s="32"/>
      <c r="AVC1" s="32"/>
      <c r="AVD1" s="32"/>
      <c r="AVE1" s="32"/>
      <c r="AVF1" s="32"/>
      <c r="AVG1" s="32"/>
      <c r="AVH1" s="32"/>
      <c r="AVI1" s="32"/>
      <c r="AVJ1" s="32"/>
      <c r="AVK1" s="32"/>
      <c r="AVL1" s="32"/>
      <c r="AVM1" s="32"/>
      <c r="AVN1" s="32"/>
      <c r="AVO1" s="32"/>
      <c r="AVP1" s="32"/>
      <c r="AVQ1" s="32"/>
      <c r="AVR1" s="32"/>
      <c r="AVS1" s="32"/>
      <c r="AVT1" s="32"/>
      <c r="AVU1" s="32"/>
      <c r="AVV1" s="32"/>
      <c r="AVW1" s="32"/>
      <c r="AVX1" s="32"/>
      <c r="AVY1" s="32"/>
      <c r="AVZ1" s="32"/>
      <c r="AWA1" s="32"/>
      <c r="AWB1" s="32"/>
      <c r="AWC1" s="32"/>
      <c r="AWD1" s="32"/>
      <c r="AWE1" s="32"/>
      <c r="AWF1" s="32"/>
      <c r="AWG1" s="32"/>
      <c r="AWH1" s="32"/>
      <c r="AWI1" s="32"/>
      <c r="AWJ1" s="32"/>
      <c r="AWK1" s="32"/>
      <c r="AWL1" s="32"/>
      <c r="AWM1" s="32"/>
      <c r="AWN1" s="32"/>
      <c r="AWO1" s="32"/>
      <c r="AWP1" s="32"/>
      <c r="AWQ1" s="32"/>
      <c r="AWR1" s="32"/>
      <c r="AWS1" s="32"/>
      <c r="AWT1" s="32"/>
      <c r="AWU1" s="32"/>
      <c r="AWV1" s="32"/>
      <c r="AWW1" s="32"/>
      <c r="AWX1" s="32"/>
      <c r="AWY1" s="32"/>
      <c r="AWZ1" s="32"/>
      <c r="AXA1" s="32"/>
      <c r="AXB1" s="32"/>
      <c r="AXC1" s="32"/>
      <c r="AXD1" s="32"/>
      <c r="AXE1" s="32"/>
      <c r="AXF1" s="32"/>
      <c r="AXG1" s="32"/>
      <c r="AXH1" s="32"/>
      <c r="AXI1" s="32"/>
      <c r="AXJ1" s="32"/>
      <c r="AXK1" s="32"/>
      <c r="AXL1" s="32"/>
      <c r="AXM1" s="32"/>
      <c r="AXN1" s="32"/>
      <c r="AXO1" s="32"/>
      <c r="AXP1" s="32"/>
      <c r="AXQ1" s="32"/>
      <c r="AXR1" s="32"/>
      <c r="AXS1" s="32"/>
      <c r="AXT1" s="32"/>
      <c r="AXU1" s="32"/>
      <c r="AXV1" s="32"/>
      <c r="AXW1" s="32"/>
      <c r="AXX1" s="32"/>
      <c r="AXY1" s="32"/>
      <c r="AXZ1" s="32"/>
      <c r="AYA1" s="32"/>
      <c r="AYB1" s="32"/>
      <c r="AYC1" s="32"/>
      <c r="AYD1" s="32"/>
      <c r="AYE1" s="32"/>
      <c r="AYF1" s="32"/>
      <c r="AYG1" s="32"/>
      <c r="AYH1" s="32"/>
      <c r="AYI1" s="32"/>
      <c r="AYJ1" s="32"/>
      <c r="AYK1" s="32"/>
      <c r="AYL1" s="32"/>
      <c r="AYM1" s="32"/>
      <c r="AYN1" s="32"/>
      <c r="AYO1" s="32"/>
      <c r="AYP1" s="32"/>
      <c r="AYQ1" s="32"/>
      <c r="AYR1" s="32"/>
      <c r="AYS1" s="32"/>
      <c r="AYT1" s="32"/>
      <c r="AYU1" s="32"/>
      <c r="AYV1" s="32"/>
      <c r="AYW1" s="32"/>
      <c r="AYX1" s="32"/>
      <c r="AYY1" s="32"/>
      <c r="AYZ1" s="32"/>
      <c r="AZA1" s="32"/>
      <c r="AZB1" s="32"/>
      <c r="AZC1" s="32"/>
      <c r="AZD1" s="32"/>
      <c r="AZE1" s="32"/>
      <c r="AZF1" s="32"/>
      <c r="AZG1" s="32"/>
      <c r="AZH1" s="32"/>
      <c r="AZI1" s="32"/>
      <c r="AZJ1" s="32"/>
      <c r="AZK1" s="32"/>
      <c r="AZL1" s="32"/>
      <c r="AZM1" s="32"/>
      <c r="AZN1" s="32"/>
      <c r="AZO1" s="32"/>
      <c r="AZP1" s="32"/>
      <c r="AZQ1" s="32"/>
      <c r="AZR1" s="32"/>
      <c r="AZS1" s="32"/>
      <c r="AZT1" s="32"/>
      <c r="AZU1" s="32"/>
      <c r="AZV1" s="32"/>
      <c r="AZW1" s="32"/>
      <c r="AZX1" s="32"/>
      <c r="AZY1" s="32"/>
      <c r="AZZ1" s="32"/>
      <c r="BAA1" s="32"/>
      <c r="BAB1" s="32"/>
      <c r="BAC1" s="32"/>
      <c r="BAD1" s="32"/>
      <c r="BAE1" s="32"/>
      <c r="BAF1" s="32"/>
      <c r="BAG1" s="32"/>
      <c r="BAH1" s="32"/>
      <c r="BAI1" s="32"/>
      <c r="BAJ1" s="32"/>
      <c r="BAK1" s="32"/>
      <c r="BAL1" s="32"/>
      <c r="BAM1" s="32"/>
      <c r="BAN1" s="32"/>
      <c r="BAO1" s="32"/>
      <c r="BAP1" s="32"/>
      <c r="BAQ1" s="32"/>
      <c r="BAR1" s="32"/>
      <c r="BAS1" s="32"/>
      <c r="BAT1" s="32"/>
      <c r="BAU1" s="32"/>
      <c r="BAV1" s="32"/>
      <c r="BAW1" s="32"/>
      <c r="BAX1" s="32"/>
      <c r="BAY1" s="32"/>
      <c r="BAZ1" s="32"/>
      <c r="BBA1" s="32"/>
      <c r="BBB1" s="32"/>
      <c r="BBC1" s="32"/>
      <c r="BBD1" s="32"/>
      <c r="BBE1" s="32"/>
      <c r="BBF1" s="32"/>
      <c r="BBG1" s="32"/>
      <c r="BBH1" s="32"/>
      <c r="BBI1" s="32"/>
      <c r="BBJ1" s="32"/>
      <c r="BBK1" s="32"/>
      <c r="BBL1" s="32"/>
      <c r="BBM1" s="32"/>
      <c r="BBN1" s="32"/>
      <c r="BBO1" s="32"/>
      <c r="BBP1" s="32"/>
      <c r="BBQ1" s="32"/>
      <c r="BBR1" s="32"/>
      <c r="BBS1" s="32"/>
      <c r="BBT1" s="32"/>
      <c r="BBU1" s="32"/>
      <c r="BBV1" s="32"/>
      <c r="BBW1" s="32"/>
      <c r="BBX1" s="32"/>
      <c r="BBY1" s="32"/>
      <c r="BBZ1" s="32"/>
      <c r="BCA1" s="32"/>
      <c r="BCB1" s="32"/>
      <c r="BCC1" s="32"/>
      <c r="BCD1" s="32"/>
      <c r="BCE1" s="32"/>
      <c r="BCF1" s="32"/>
      <c r="BCG1" s="32"/>
      <c r="BCH1" s="32"/>
      <c r="BCI1" s="32"/>
      <c r="BCJ1" s="32"/>
      <c r="BCK1" s="32"/>
      <c r="BCL1" s="32"/>
      <c r="BCM1" s="32"/>
      <c r="BCN1" s="32"/>
      <c r="BCO1" s="32"/>
      <c r="BCP1" s="32"/>
      <c r="BCQ1" s="32"/>
      <c r="BCR1" s="32"/>
      <c r="BCS1" s="32"/>
      <c r="BCT1" s="32"/>
      <c r="BCU1" s="32"/>
      <c r="BCV1" s="32"/>
      <c r="BCW1" s="32"/>
      <c r="BCX1" s="32"/>
      <c r="BCY1" s="32"/>
      <c r="BCZ1" s="32"/>
      <c r="BDA1" s="32"/>
      <c r="BDB1" s="32"/>
      <c r="BDC1" s="32"/>
      <c r="BDD1" s="32"/>
      <c r="BDE1" s="32"/>
      <c r="BDF1" s="32"/>
      <c r="BDG1" s="32"/>
      <c r="BDH1" s="32"/>
      <c r="BDI1" s="32"/>
      <c r="BDJ1" s="32"/>
      <c r="BDK1" s="32"/>
      <c r="BDL1" s="32"/>
      <c r="BDM1" s="32"/>
      <c r="BDN1" s="32"/>
      <c r="BDO1" s="32"/>
      <c r="BDP1" s="32"/>
      <c r="BDQ1" s="32"/>
      <c r="BDR1" s="32"/>
      <c r="BDS1" s="32"/>
      <c r="BDT1" s="32"/>
      <c r="BDU1" s="32"/>
      <c r="BDV1" s="32"/>
      <c r="BDW1" s="32"/>
      <c r="BDX1" s="32"/>
      <c r="BDY1" s="32"/>
      <c r="BDZ1" s="32"/>
      <c r="BEA1" s="32"/>
      <c r="BEB1" s="32"/>
      <c r="BEC1" s="32"/>
      <c r="BED1" s="32"/>
      <c r="BEE1" s="32"/>
      <c r="BEF1" s="32"/>
      <c r="BEG1" s="32"/>
      <c r="BEH1" s="32"/>
      <c r="BEI1" s="32"/>
      <c r="BEJ1" s="32"/>
      <c r="BEK1" s="32"/>
      <c r="BEL1" s="32"/>
      <c r="BEM1" s="32"/>
      <c r="BEN1" s="32"/>
      <c r="BEO1" s="32"/>
      <c r="BEP1" s="32"/>
      <c r="BEQ1" s="32"/>
      <c r="BER1" s="32"/>
      <c r="BES1" s="32"/>
      <c r="BET1" s="32"/>
      <c r="BEU1" s="32"/>
      <c r="BEV1" s="32"/>
      <c r="BEW1" s="32"/>
      <c r="BEX1" s="32"/>
      <c r="BEY1" s="32"/>
      <c r="BEZ1" s="32"/>
      <c r="BFA1" s="32"/>
      <c r="BFB1" s="32"/>
      <c r="BFC1" s="32"/>
      <c r="BFD1" s="32"/>
      <c r="BFE1" s="32"/>
      <c r="BFF1" s="32"/>
      <c r="BFG1" s="32"/>
      <c r="BFH1" s="32"/>
      <c r="BFI1" s="32"/>
      <c r="BFJ1" s="32"/>
      <c r="BFK1" s="32"/>
      <c r="BFL1" s="32"/>
      <c r="BFM1" s="32"/>
      <c r="BFN1" s="32"/>
      <c r="BFO1" s="32"/>
      <c r="BFP1" s="32"/>
      <c r="BFQ1" s="32"/>
      <c r="BFR1" s="32"/>
      <c r="BFS1" s="32"/>
      <c r="BFT1" s="32"/>
      <c r="BFU1" s="32"/>
      <c r="BFV1" s="32"/>
      <c r="BFW1" s="32"/>
      <c r="BFX1" s="32"/>
      <c r="BFY1" s="32"/>
      <c r="BFZ1" s="32"/>
      <c r="BGA1" s="32"/>
      <c r="BGB1" s="32"/>
      <c r="BGC1" s="32"/>
      <c r="BGD1" s="32"/>
      <c r="BGE1" s="32"/>
      <c r="BGF1" s="32"/>
      <c r="BGG1" s="32"/>
      <c r="BGH1" s="32"/>
      <c r="BGI1" s="32"/>
      <c r="BGJ1" s="32"/>
      <c r="BGK1" s="32"/>
      <c r="BGL1" s="32"/>
      <c r="BGM1" s="32"/>
      <c r="BGN1" s="32"/>
      <c r="BGO1" s="32"/>
      <c r="BGP1" s="32"/>
      <c r="BGQ1" s="32"/>
      <c r="BGR1" s="32"/>
      <c r="BGS1" s="32"/>
      <c r="BGT1" s="32"/>
      <c r="BGU1" s="32"/>
      <c r="BGV1" s="32"/>
      <c r="BGW1" s="32"/>
      <c r="BGX1" s="32"/>
      <c r="BGY1" s="32"/>
      <c r="BGZ1" s="32"/>
      <c r="BHA1" s="32"/>
      <c r="BHB1" s="32"/>
      <c r="BHC1" s="32"/>
      <c r="BHD1" s="32"/>
      <c r="BHE1" s="32"/>
      <c r="BHF1" s="32"/>
      <c r="BHG1" s="32"/>
      <c r="BHH1" s="32"/>
      <c r="BHI1" s="32"/>
      <c r="BHJ1" s="32"/>
      <c r="BHK1" s="32"/>
      <c r="BHL1" s="32"/>
      <c r="BHM1" s="32"/>
      <c r="BHN1" s="32"/>
      <c r="BHO1" s="32"/>
      <c r="BHP1" s="32"/>
      <c r="BHQ1" s="32"/>
      <c r="BHR1" s="32"/>
      <c r="BHS1" s="32"/>
      <c r="BHT1" s="32"/>
      <c r="BHU1" s="32"/>
      <c r="BHV1" s="32"/>
      <c r="BHW1" s="32"/>
      <c r="BHX1" s="32"/>
      <c r="BHY1" s="32"/>
      <c r="BHZ1" s="32"/>
      <c r="BIA1" s="32"/>
      <c r="BIB1" s="32"/>
      <c r="BIC1" s="32"/>
      <c r="BID1" s="32"/>
      <c r="BIE1" s="32"/>
      <c r="BIF1" s="32"/>
      <c r="BIG1" s="32"/>
      <c r="BIH1" s="32"/>
      <c r="BII1" s="32"/>
      <c r="BIJ1" s="32"/>
      <c r="BIK1" s="32"/>
      <c r="BIL1" s="32"/>
      <c r="BIM1" s="32"/>
      <c r="BIN1" s="32"/>
      <c r="BIO1" s="32"/>
      <c r="BIP1" s="32"/>
      <c r="BIQ1" s="32"/>
      <c r="BIR1" s="32"/>
      <c r="BIS1" s="32"/>
      <c r="BIT1" s="32"/>
      <c r="BIU1" s="32"/>
      <c r="BIV1" s="32"/>
      <c r="BIW1" s="32"/>
      <c r="BIX1" s="32"/>
      <c r="BIY1" s="32"/>
      <c r="BIZ1" s="32"/>
      <c r="BJA1" s="32"/>
      <c r="BJB1" s="32"/>
      <c r="BJC1" s="32"/>
      <c r="BJD1" s="32"/>
      <c r="BJE1" s="32"/>
      <c r="BJF1" s="32"/>
      <c r="BJG1" s="32"/>
      <c r="BJH1" s="32"/>
      <c r="BJI1" s="32"/>
      <c r="BJJ1" s="32"/>
      <c r="BJK1" s="32"/>
      <c r="BJL1" s="32"/>
      <c r="BJM1" s="32"/>
      <c r="BJN1" s="32"/>
      <c r="BJO1" s="32"/>
      <c r="BJP1" s="32"/>
      <c r="BJQ1" s="32"/>
      <c r="BJR1" s="32"/>
      <c r="BJS1" s="32"/>
      <c r="BJT1" s="32"/>
      <c r="BJU1" s="32"/>
      <c r="BJV1" s="32"/>
      <c r="BJW1" s="32"/>
      <c r="BJX1" s="32"/>
      <c r="BJY1" s="32"/>
      <c r="BJZ1" s="32"/>
      <c r="BKA1" s="32"/>
      <c r="BKB1" s="32"/>
      <c r="BKC1" s="32"/>
      <c r="BKD1" s="32"/>
      <c r="BKE1" s="32"/>
      <c r="BKF1" s="32"/>
      <c r="BKG1" s="32"/>
      <c r="BKH1" s="32"/>
      <c r="BKI1" s="32"/>
      <c r="BKJ1" s="32"/>
      <c r="BKK1" s="32"/>
      <c r="BKL1" s="32"/>
      <c r="BKM1" s="32"/>
      <c r="BKN1" s="32"/>
      <c r="BKO1" s="32"/>
      <c r="BKP1" s="32"/>
      <c r="BKQ1" s="32"/>
      <c r="BKR1" s="32"/>
      <c r="BKS1" s="32"/>
      <c r="BKT1" s="32"/>
      <c r="BKU1" s="32"/>
      <c r="BKV1" s="32"/>
      <c r="BKW1" s="32"/>
      <c r="BKX1" s="32"/>
      <c r="BKY1" s="32"/>
      <c r="BKZ1" s="32"/>
      <c r="BLA1" s="32"/>
      <c r="BLB1" s="32"/>
      <c r="BLC1" s="32"/>
      <c r="BLD1" s="32"/>
      <c r="BLE1" s="32"/>
      <c r="BLF1" s="32"/>
      <c r="BLG1" s="32"/>
      <c r="BLH1" s="32"/>
      <c r="BLI1" s="32"/>
      <c r="BLJ1" s="32"/>
      <c r="BLK1" s="32"/>
      <c r="BLL1" s="32"/>
      <c r="BLM1" s="32"/>
      <c r="BLN1" s="32"/>
      <c r="BLO1" s="32"/>
      <c r="BLP1" s="32"/>
      <c r="BLQ1" s="32"/>
      <c r="BLR1" s="32"/>
      <c r="BLS1" s="32"/>
      <c r="BLT1" s="32"/>
      <c r="BLU1" s="32"/>
      <c r="BLV1" s="32"/>
      <c r="BLW1" s="32"/>
      <c r="BLX1" s="32"/>
      <c r="BLY1" s="32"/>
      <c r="BLZ1" s="32"/>
      <c r="BMA1" s="32"/>
      <c r="BMB1" s="32"/>
      <c r="BMC1" s="32"/>
      <c r="BMD1" s="32"/>
      <c r="BME1" s="32"/>
      <c r="BMF1" s="32"/>
      <c r="BMG1" s="32"/>
      <c r="BMH1" s="32"/>
      <c r="BMI1" s="32"/>
      <c r="BMJ1" s="32"/>
      <c r="BMK1" s="32"/>
      <c r="BML1" s="32"/>
      <c r="BMM1" s="32"/>
      <c r="BMN1" s="32"/>
      <c r="BMO1" s="32"/>
      <c r="BMP1" s="32"/>
      <c r="BMQ1" s="32"/>
      <c r="BMR1" s="32"/>
      <c r="BMS1" s="32"/>
      <c r="BMT1" s="32"/>
      <c r="BMU1" s="32"/>
      <c r="BMV1" s="32"/>
      <c r="BMW1" s="32"/>
      <c r="BMX1" s="32"/>
      <c r="BMY1" s="32"/>
      <c r="BMZ1" s="32"/>
      <c r="BNA1" s="32"/>
      <c r="BNB1" s="32"/>
      <c r="BNC1" s="32"/>
      <c r="BND1" s="32"/>
      <c r="BNE1" s="32"/>
      <c r="BNF1" s="32"/>
      <c r="BNG1" s="32"/>
      <c r="BNH1" s="32"/>
      <c r="BNI1" s="32"/>
      <c r="BNJ1" s="32"/>
      <c r="BNK1" s="32"/>
      <c r="BNL1" s="32"/>
      <c r="BNM1" s="32"/>
      <c r="BNN1" s="32"/>
      <c r="BNO1" s="32"/>
      <c r="BNP1" s="32"/>
      <c r="BNQ1" s="32"/>
      <c r="BNR1" s="32"/>
      <c r="BNS1" s="32"/>
      <c r="BNT1" s="32"/>
      <c r="BNU1" s="32"/>
      <c r="BNV1" s="32"/>
      <c r="BNW1" s="32"/>
      <c r="BNX1" s="32"/>
      <c r="BNY1" s="32"/>
      <c r="BNZ1" s="32"/>
      <c r="BOA1" s="32"/>
      <c r="BOB1" s="32"/>
      <c r="BOC1" s="32"/>
      <c r="BOD1" s="32"/>
      <c r="BOE1" s="32"/>
      <c r="BOF1" s="32"/>
      <c r="BOG1" s="32"/>
      <c r="BOH1" s="32"/>
      <c r="BOI1" s="32"/>
      <c r="BOJ1" s="32"/>
      <c r="BOK1" s="32"/>
      <c r="BOL1" s="32"/>
      <c r="BOM1" s="32"/>
      <c r="BON1" s="32"/>
      <c r="BOO1" s="32"/>
      <c r="BOP1" s="32"/>
      <c r="BOQ1" s="32"/>
      <c r="BOR1" s="32"/>
      <c r="BOS1" s="32"/>
      <c r="BOT1" s="32"/>
      <c r="BOU1" s="32"/>
      <c r="BOV1" s="32"/>
      <c r="BOW1" s="32"/>
      <c r="BOX1" s="32"/>
      <c r="BOY1" s="32"/>
      <c r="BOZ1" s="32"/>
      <c r="BPA1" s="32"/>
      <c r="BPB1" s="32"/>
      <c r="BPC1" s="32"/>
      <c r="BPD1" s="32"/>
      <c r="BPE1" s="32"/>
      <c r="BPF1" s="32"/>
      <c r="BPG1" s="32"/>
      <c r="BPH1" s="32"/>
      <c r="BPI1" s="32"/>
      <c r="BPJ1" s="32"/>
      <c r="BPK1" s="32"/>
      <c r="BPL1" s="32"/>
      <c r="BPM1" s="32"/>
      <c r="BPN1" s="32"/>
      <c r="BPO1" s="32"/>
      <c r="BPP1" s="32"/>
      <c r="BPQ1" s="32"/>
      <c r="BPR1" s="32"/>
      <c r="BPS1" s="32"/>
      <c r="BPT1" s="32"/>
      <c r="BPU1" s="32"/>
      <c r="BPV1" s="32"/>
      <c r="BPW1" s="32"/>
      <c r="BPX1" s="32"/>
      <c r="BPY1" s="32"/>
      <c r="BPZ1" s="32"/>
      <c r="BQA1" s="32"/>
      <c r="BQB1" s="32"/>
      <c r="BQC1" s="32"/>
      <c r="BQD1" s="32"/>
      <c r="BQE1" s="32"/>
      <c r="BQF1" s="32"/>
      <c r="BQG1" s="32"/>
      <c r="BQH1" s="32"/>
      <c r="BQI1" s="32"/>
      <c r="BQJ1" s="32"/>
      <c r="BQK1" s="32"/>
      <c r="BQL1" s="32"/>
      <c r="BQM1" s="32"/>
      <c r="BQN1" s="32"/>
      <c r="BQO1" s="32"/>
      <c r="BQP1" s="32"/>
      <c r="BQQ1" s="32"/>
      <c r="BQR1" s="32"/>
      <c r="BQS1" s="32"/>
      <c r="BQT1" s="32"/>
      <c r="BQU1" s="32"/>
      <c r="BQV1" s="32"/>
      <c r="BQW1" s="32"/>
      <c r="BQX1" s="32"/>
      <c r="BQY1" s="32"/>
      <c r="BQZ1" s="32"/>
      <c r="BRA1" s="32"/>
      <c r="BRB1" s="32"/>
      <c r="BRC1" s="32"/>
      <c r="BRD1" s="32"/>
      <c r="BRE1" s="32"/>
      <c r="BRF1" s="32"/>
      <c r="BRG1" s="32"/>
      <c r="BRH1" s="32"/>
      <c r="BRI1" s="32"/>
      <c r="BRJ1" s="32"/>
      <c r="BRK1" s="32"/>
      <c r="BRL1" s="32"/>
      <c r="BRM1" s="32"/>
      <c r="BRN1" s="32"/>
      <c r="BRO1" s="32"/>
      <c r="BRP1" s="32"/>
      <c r="BRQ1" s="32"/>
      <c r="BRR1" s="32"/>
      <c r="BRS1" s="32"/>
      <c r="BRT1" s="32"/>
      <c r="BRU1" s="32"/>
      <c r="BRV1" s="32"/>
      <c r="BRW1" s="32"/>
      <c r="BRX1" s="32"/>
      <c r="BRY1" s="32"/>
      <c r="BRZ1" s="32"/>
      <c r="BSA1" s="32"/>
      <c r="BSB1" s="32"/>
      <c r="BSC1" s="32"/>
      <c r="BSD1" s="32"/>
      <c r="BSE1" s="32"/>
      <c r="BSF1" s="32"/>
      <c r="BSG1" s="32"/>
      <c r="BSH1" s="32"/>
      <c r="BSI1" s="32"/>
      <c r="BSJ1" s="32"/>
      <c r="BSK1" s="32"/>
      <c r="BSL1" s="32"/>
      <c r="BSM1" s="32"/>
      <c r="BSN1" s="32"/>
      <c r="BSO1" s="32"/>
      <c r="BSP1" s="32"/>
      <c r="BSQ1" s="32"/>
      <c r="BSR1" s="32"/>
      <c r="BSS1" s="32"/>
      <c r="BST1" s="32"/>
      <c r="BSU1" s="32"/>
      <c r="BSV1" s="32"/>
      <c r="BSW1" s="32"/>
      <c r="BSX1" s="32"/>
      <c r="BSY1" s="32"/>
      <c r="BSZ1" s="32"/>
      <c r="BTA1" s="32"/>
      <c r="BTB1" s="32"/>
      <c r="BTC1" s="32"/>
      <c r="BTD1" s="32"/>
      <c r="BTE1" s="32"/>
      <c r="BTF1" s="32"/>
      <c r="BTG1" s="32"/>
      <c r="BTH1" s="32"/>
      <c r="BTI1" s="32"/>
      <c r="BTJ1" s="32"/>
      <c r="BTK1" s="32"/>
      <c r="BTL1" s="32"/>
      <c r="BTM1" s="32"/>
      <c r="BTN1" s="32"/>
      <c r="BTO1" s="32"/>
      <c r="BTP1" s="32"/>
      <c r="BTQ1" s="32"/>
      <c r="BTR1" s="32"/>
      <c r="BTS1" s="32"/>
      <c r="BTT1" s="32"/>
      <c r="BTU1" s="32"/>
      <c r="BTV1" s="32"/>
      <c r="BTW1" s="32"/>
      <c r="BTX1" s="32"/>
      <c r="BTY1" s="32"/>
      <c r="BTZ1" s="32"/>
      <c r="BUA1" s="32"/>
      <c r="BUB1" s="32"/>
      <c r="BUC1" s="32"/>
      <c r="BUD1" s="32"/>
      <c r="BUE1" s="32"/>
      <c r="BUF1" s="32"/>
      <c r="BUG1" s="32"/>
      <c r="BUH1" s="32"/>
      <c r="BUI1" s="32"/>
      <c r="BUJ1" s="32"/>
      <c r="BUK1" s="32"/>
      <c r="BUL1" s="32"/>
      <c r="BUM1" s="32"/>
      <c r="BUN1" s="32"/>
      <c r="BUO1" s="32"/>
      <c r="BUP1" s="32"/>
      <c r="BUQ1" s="32"/>
      <c r="BUR1" s="32"/>
      <c r="BUS1" s="32"/>
      <c r="BUT1" s="32"/>
      <c r="BUU1" s="32"/>
      <c r="BUV1" s="32"/>
      <c r="BUW1" s="32"/>
      <c r="BUX1" s="32"/>
      <c r="BUY1" s="32"/>
      <c r="BUZ1" s="32"/>
      <c r="BVA1" s="32"/>
      <c r="BVB1" s="32"/>
      <c r="BVC1" s="32"/>
      <c r="BVD1" s="32"/>
      <c r="BVE1" s="32"/>
      <c r="BVF1" s="32"/>
      <c r="BVG1" s="32"/>
      <c r="BVH1" s="32"/>
      <c r="BVI1" s="32"/>
      <c r="BVJ1" s="32"/>
      <c r="BVK1" s="32"/>
      <c r="BVL1" s="32"/>
      <c r="BVM1" s="32"/>
      <c r="BVN1" s="32"/>
      <c r="BVO1" s="32"/>
      <c r="BVP1" s="32"/>
      <c r="BVQ1" s="32"/>
      <c r="BVR1" s="32"/>
      <c r="BVS1" s="32"/>
      <c r="BVT1" s="32"/>
      <c r="BVU1" s="32"/>
      <c r="BVV1" s="32"/>
      <c r="BVW1" s="32"/>
      <c r="BVX1" s="32"/>
      <c r="BVY1" s="32"/>
      <c r="BVZ1" s="32"/>
      <c r="BWA1" s="32"/>
      <c r="BWB1" s="32"/>
      <c r="BWC1" s="32"/>
      <c r="BWD1" s="32"/>
      <c r="BWE1" s="32"/>
      <c r="BWF1" s="32"/>
      <c r="BWG1" s="32"/>
      <c r="BWH1" s="32"/>
      <c r="BWI1" s="32"/>
      <c r="BWJ1" s="32"/>
      <c r="BWK1" s="32"/>
      <c r="BWL1" s="32"/>
      <c r="BWM1" s="32"/>
      <c r="BWN1" s="32"/>
      <c r="BWO1" s="32"/>
      <c r="BWP1" s="32"/>
      <c r="BWQ1" s="32"/>
      <c r="BWR1" s="32"/>
      <c r="BWS1" s="32"/>
      <c r="BWT1" s="32"/>
      <c r="BWU1" s="32"/>
      <c r="BWV1" s="32"/>
      <c r="BWW1" s="32"/>
      <c r="BWX1" s="32"/>
      <c r="BWY1" s="32"/>
      <c r="BWZ1" s="32"/>
      <c r="BXA1" s="32"/>
      <c r="BXB1" s="32"/>
      <c r="BXC1" s="32"/>
      <c r="BXD1" s="32"/>
      <c r="BXE1" s="32"/>
      <c r="BXF1" s="32"/>
      <c r="BXG1" s="32"/>
      <c r="BXH1" s="32"/>
      <c r="BXI1" s="32"/>
      <c r="BXJ1" s="32"/>
      <c r="BXK1" s="32"/>
      <c r="BXL1" s="32"/>
      <c r="BXM1" s="32"/>
      <c r="BXN1" s="32"/>
      <c r="BXO1" s="32"/>
      <c r="BXP1" s="32"/>
      <c r="BXQ1" s="32"/>
      <c r="BXR1" s="32"/>
      <c r="BXS1" s="32"/>
      <c r="BXT1" s="32"/>
      <c r="BXU1" s="32"/>
      <c r="BXV1" s="32"/>
      <c r="BXW1" s="32"/>
      <c r="BXX1" s="32"/>
      <c r="BXY1" s="32"/>
      <c r="BXZ1" s="32"/>
      <c r="BYA1" s="32"/>
      <c r="BYB1" s="32"/>
      <c r="BYC1" s="32"/>
      <c r="BYD1" s="32"/>
      <c r="BYE1" s="32"/>
      <c r="BYF1" s="32"/>
      <c r="BYG1" s="32"/>
      <c r="BYH1" s="32"/>
      <c r="BYI1" s="32"/>
      <c r="BYJ1" s="32"/>
      <c r="BYK1" s="32"/>
      <c r="BYL1" s="32"/>
      <c r="BYM1" s="32"/>
      <c r="BYN1" s="32"/>
      <c r="BYO1" s="32"/>
      <c r="BYP1" s="32"/>
      <c r="BYQ1" s="32"/>
      <c r="BYR1" s="32"/>
      <c r="BYS1" s="32"/>
      <c r="BYT1" s="32"/>
      <c r="BYU1" s="32"/>
      <c r="BYV1" s="32"/>
      <c r="BYW1" s="32"/>
      <c r="BYX1" s="32"/>
      <c r="BYY1" s="32"/>
      <c r="BYZ1" s="32"/>
      <c r="BZA1" s="32"/>
      <c r="BZB1" s="32"/>
      <c r="BZC1" s="32"/>
      <c r="BZD1" s="32"/>
      <c r="BZE1" s="32"/>
      <c r="BZF1" s="32"/>
      <c r="BZG1" s="32"/>
      <c r="BZH1" s="32"/>
      <c r="BZI1" s="32"/>
      <c r="BZJ1" s="32"/>
      <c r="BZK1" s="32"/>
      <c r="BZL1" s="32"/>
      <c r="BZM1" s="32"/>
      <c r="BZN1" s="32"/>
      <c r="BZO1" s="32"/>
      <c r="BZP1" s="32"/>
      <c r="BZQ1" s="32"/>
      <c r="BZR1" s="32"/>
      <c r="BZS1" s="32"/>
      <c r="BZT1" s="32"/>
      <c r="BZU1" s="32"/>
      <c r="BZV1" s="32"/>
      <c r="BZW1" s="32"/>
      <c r="BZX1" s="32"/>
      <c r="BZY1" s="32"/>
      <c r="BZZ1" s="32"/>
      <c r="CAA1" s="32"/>
      <c r="CAB1" s="32"/>
      <c r="CAC1" s="32"/>
      <c r="CAD1" s="32"/>
      <c r="CAE1" s="32"/>
      <c r="CAF1" s="32"/>
      <c r="CAG1" s="32"/>
      <c r="CAH1" s="32"/>
      <c r="CAI1" s="32"/>
      <c r="CAJ1" s="32"/>
      <c r="CAK1" s="32"/>
      <c r="CAL1" s="32"/>
      <c r="CAM1" s="32"/>
      <c r="CAN1" s="32"/>
      <c r="CAO1" s="32"/>
      <c r="CAP1" s="32"/>
      <c r="CAQ1" s="32"/>
      <c r="CAR1" s="32"/>
      <c r="CAS1" s="32"/>
      <c r="CAT1" s="32"/>
      <c r="CAU1" s="32"/>
      <c r="CAV1" s="32"/>
      <c r="CAW1" s="32"/>
      <c r="CAX1" s="32"/>
      <c r="CAY1" s="32"/>
      <c r="CAZ1" s="32"/>
      <c r="CBA1" s="32"/>
      <c r="CBB1" s="32"/>
      <c r="CBC1" s="32"/>
      <c r="CBD1" s="32"/>
      <c r="CBE1" s="32"/>
      <c r="CBF1" s="32"/>
      <c r="CBG1" s="32"/>
      <c r="CBH1" s="32"/>
      <c r="CBI1" s="32"/>
      <c r="CBJ1" s="32"/>
      <c r="CBK1" s="32"/>
      <c r="CBL1" s="32"/>
      <c r="CBM1" s="32"/>
      <c r="CBN1" s="32"/>
      <c r="CBO1" s="32"/>
      <c r="CBP1" s="32"/>
      <c r="CBQ1" s="32"/>
      <c r="CBR1" s="32"/>
      <c r="CBS1" s="32"/>
      <c r="CBT1" s="32"/>
      <c r="CBU1" s="32"/>
      <c r="CBV1" s="32"/>
      <c r="CBW1" s="32"/>
      <c r="CBX1" s="32"/>
      <c r="CBY1" s="32"/>
      <c r="CBZ1" s="32"/>
      <c r="CCA1" s="32"/>
      <c r="CCB1" s="32"/>
      <c r="CCC1" s="32"/>
      <c r="CCD1" s="32"/>
      <c r="CCE1" s="32"/>
      <c r="CCF1" s="32"/>
      <c r="CCG1" s="32"/>
      <c r="CCH1" s="32"/>
      <c r="CCI1" s="32"/>
      <c r="CCJ1" s="32"/>
      <c r="CCK1" s="32"/>
      <c r="CCL1" s="32"/>
      <c r="CCM1" s="32"/>
      <c r="CCN1" s="32"/>
      <c r="CCO1" s="32"/>
      <c r="CCP1" s="32"/>
      <c r="CCQ1" s="32"/>
      <c r="CCR1" s="32"/>
      <c r="CCS1" s="32"/>
      <c r="CCT1" s="32"/>
      <c r="CCU1" s="32"/>
      <c r="CCV1" s="32"/>
      <c r="CCW1" s="32"/>
      <c r="CCX1" s="32"/>
      <c r="CCY1" s="32"/>
      <c r="CCZ1" s="32"/>
      <c r="CDA1" s="32"/>
      <c r="CDB1" s="32"/>
      <c r="CDC1" s="32"/>
      <c r="CDD1" s="32"/>
      <c r="CDE1" s="32"/>
      <c r="CDF1" s="32"/>
      <c r="CDG1" s="32"/>
      <c r="CDH1" s="32"/>
      <c r="CDI1" s="32"/>
      <c r="CDJ1" s="32"/>
      <c r="CDK1" s="32"/>
      <c r="CDL1" s="32"/>
      <c r="CDM1" s="32"/>
      <c r="CDN1" s="32"/>
      <c r="CDO1" s="32"/>
      <c r="CDP1" s="32"/>
      <c r="CDQ1" s="32"/>
      <c r="CDR1" s="32"/>
      <c r="CDS1" s="32"/>
      <c r="CDT1" s="32"/>
      <c r="CDU1" s="32"/>
      <c r="CDV1" s="32"/>
      <c r="CDW1" s="32"/>
      <c r="CDX1" s="32"/>
      <c r="CDY1" s="32"/>
      <c r="CDZ1" s="32"/>
      <c r="CEA1" s="32"/>
      <c r="CEB1" s="32"/>
      <c r="CEC1" s="32"/>
      <c r="CED1" s="32"/>
      <c r="CEE1" s="32"/>
      <c r="CEF1" s="32"/>
      <c r="CEG1" s="32"/>
      <c r="CEH1" s="32"/>
      <c r="CEI1" s="32"/>
      <c r="CEJ1" s="32"/>
      <c r="CEK1" s="32"/>
      <c r="CEL1" s="32"/>
      <c r="CEM1" s="32"/>
      <c r="CEN1" s="32"/>
      <c r="CEO1" s="32"/>
      <c r="CEP1" s="32"/>
      <c r="CEQ1" s="32"/>
      <c r="CER1" s="32"/>
      <c r="CES1" s="32"/>
      <c r="CET1" s="32"/>
      <c r="CEU1" s="32"/>
      <c r="CEV1" s="32"/>
      <c r="CEW1" s="32"/>
      <c r="CEX1" s="32"/>
      <c r="CEY1" s="32"/>
      <c r="CEZ1" s="32"/>
      <c r="CFA1" s="32"/>
      <c r="CFB1" s="32"/>
      <c r="CFC1" s="32"/>
      <c r="CFD1" s="32"/>
      <c r="CFE1" s="32"/>
      <c r="CFF1" s="32"/>
      <c r="CFG1" s="32"/>
      <c r="CFH1" s="32"/>
      <c r="CFI1" s="32"/>
      <c r="CFJ1" s="32"/>
      <c r="CFK1" s="32"/>
      <c r="CFL1" s="32"/>
      <c r="CFM1" s="32"/>
      <c r="CFN1" s="32"/>
      <c r="CFO1" s="32"/>
      <c r="CFP1" s="32"/>
      <c r="CFQ1" s="32"/>
      <c r="CFR1" s="32"/>
      <c r="CFS1" s="32"/>
      <c r="CFT1" s="32"/>
      <c r="CFU1" s="32"/>
      <c r="CFV1" s="32"/>
      <c r="CFW1" s="32"/>
      <c r="CFX1" s="32"/>
      <c r="CFY1" s="32"/>
      <c r="CFZ1" s="32"/>
      <c r="CGA1" s="32"/>
      <c r="CGB1" s="32"/>
      <c r="CGC1" s="32"/>
      <c r="CGD1" s="32"/>
      <c r="CGE1" s="32"/>
      <c r="CGF1" s="32"/>
      <c r="CGG1" s="32"/>
      <c r="CGH1" s="32"/>
      <c r="CGI1" s="32"/>
      <c r="CGJ1" s="32"/>
      <c r="CGK1" s="32"/>
      <c r="CGL1" s="32"/>
      <c r="CGM1" s="32"/>
      <c r="CGN1" s="32"/>
      <c r="CGO1" s="32"/>
      <c r="CGP1" s="32"/>
      <c r="CGQ1" s="32"/>
      <c r="CGR1" s="32"/>
      <c r="CGS1" s="32"/>
      <c r="CGT1" s="32"/>
      <c r="CGU1" s="32"/>
      <c r="CGV1" s="32"/>
      <c r="CGW1" s="32"/>
      <c r="CGX1" s="32"/>
      <c r="CGY1" s="32"/>
      <c r="CGZ1" s="32"/>
      <c r="CHA1" s="32"/>
      <c r="CHB1" s="32"/>
      <c r="CHC1" s="32"/>
      <c r="CHD1" s="32"/>
      <c r="CHE1" s="32"/>
      <c r="CHF1" s="32"/>
      <c r="CHG1" s="32"/>
      <c r="CHH1" s="32"/>
      <c r="CHI1" s="32"/>
      <c r="CHJ1" s="32"/>
      <c r="CHK1" s="32"/>
      <c r="CHL1" s="32"/>
      <c r="CHM1" s="32"/>
      <c r="CHN1" s="32"/>
      <c r="CHO1" s="32"/>
      <c r="CHP1" s="32"/>
      <c r="CHQ1" s="32"/>
      <c r="CHR1" s="32"/>
      <c r="CHS1" s="32"/>
      <c r="CHT1" s="32"/>
      <c r="CHU1" s="32"/>
      <c r="CHV1" s="32"/>
      <c r="CHW1" s="32"/>
      <c r="CHX1" s="32"/>
      <c r="CHY1" s="32"/>
      <c r="CHZ1" s="32"/>
      <c r="CIA1" s="32"/>
      <c r="CIB1" s="32"/>
      <c r="CIC1" s="32"/>
      <c r="CID1" s="32"/>
      <c r="CIE1" s="32"/>
      <c r="CIF1" s="32"/>
      <c r="CIG1" s="32"/>
      <c r="CIH1" s="32"/>
      <c r="CII1" s="32"/>
      <c r="CIJ1" s="32"/>
      <c r="CIK1" s="32"/>
      <c r="CIL1" s="32"/>
      <c r="CIM1" s="32"/>
      <c r="CIN1" s="32"/>
      <c r="CIO1" s="32"/>
      <c r="CIP1" s="32"/>
      <c r="CIQ1" s="32"/>
      <c r="CIR1" s="32"/>
      <c r="CIS1" s="32"/>
      <c r="CIT1" s="32"/>
      <c r="CIU1" s="32"/>
      <c r="CIV1" s="32"/>
      <c r="CIW1" s="32"/>
      <c r="CIX1" s="32"/>
      <c r="CIY1" s="32"/>
      <c r="CIZ1" s="32"/>
      <c r="CJA1" s="32"/>
      <c r="CJB1" s="32"/>
      <c r="CJC1" s="32"/>
      <c r="CJD1" s="32"/>
      <c r="CJE1" s="32"/>
      <c r="CJF1" s="32"/>
      <c r="CJG1" s="32"/>
      <c r="CJH1" s="32"/>
      <c r="CJI1" s="32"/>
      <c r="CJJ1" s="32"/>
      <c r="CJK1" s="32"/>
      <c r="CJL1" s="32"/>
      <c r="CJM1" s="32"/>
      <c r="CJN1" s="32"/>
      <c r="CJO1" s="32"/>
      <c r="CJP1" s="32"/>
      <c r="CJQ1" s="32"/>
      <c r="CJR1" s="32"/>
      <c r="CJS1" s="32"/>
      <c r="CJT1" s="32"/>
      <c r="CJU1" s="32"/>
      <c r="CJV1" s="32"/>
      <c r="CJW1" s="32"/>
      <c r="CJX1" s="32"/>
      <c r="CJY1" s="32"/>
      <c r="CJZ1" s="32"/>
      <c r="CKA1" s="32"/>
      <c r="CKB1" s="32"/>
      <c r="CKC1" s="32"/>
      <c r="CKD1" s="32"/>
      <c r="CKE1" s="32"/>
      <c r="CKF1" s="32"/>
      <c r="CKG1" s="32"/>
      <c r="CKH1" s="32"/>
      <c r="CKI1" s="32"/>
      <c r="CKJ1" s="32"/>
      <c r="CKK1" s="32"/>
      <c r="CKL1" s="32"/>
      <c r="CKM1" s="32"/>
      <c r="CKN1" s="32"/>
      <c r="CKO1" s="32"/>
      <c r="CKP1" s="32"/>
      <c r="CKQ1" s="32"/>
      <c r="CKR1" s="32"/>
      <c r="CKS1" s="32"/>
      <c r="CKT1" s="32"/>
      <c r="CKU1" s="32"/>
      <c r="CKV1" s="32"/>
      <c r="CKW1" s="32"/>
      <c r="CKX1" s="32"/>
      <c r="CKY1" s="32"/>
      <c r="CKZ1" s="32"/>
      <c r="CLA1" s="32"/>
      <c r="CLB1" s="32"/>
      <c r="CLC1" s="32"/>
      <c r="CLD1" s="32"/>
      <c r="CLE1" s="32"/>
      <c r="CLF1" s="32"/>
      <c r="CLG1" s="32"/>
      <c r="CLH1" s="32"/>
      <c r="CLI1" s="32"/>
      <c r="CLJ1" s="32"/>
      <c r="CLK1" s="32"/>
      <c r="CLL1" s="32"/>
      <c r="CLM1" s="32"/>
      <c r="CLN1" s="32"/>
      <c r="CLO1" s="32"/>
      <c r="CLP1" s="32"/>
      <c r="CLQ1" s="32"/>
      <c r="CLR1" s="32"/>
      <c r="CLS1" s="32"/>
      <c r="CLT1" s="32"/>
      <c r="CLU1" s="32"/>
      <c r="CLV1" s="32"/>
      <c r="CLW1" s="32"/>
      <c r="CLX1" s="32"/>
      <c r="CLY1" s="32"/>
      <c r="CLZ1" s="32"/>
      <c r="CMA1" s="32"/>
      <c r="CMB1" s="32"/>
      <c r="CMC1" s="32"/>
      <c r="CMD1" s="32"/>
      <c r="CME1" s="32"/>
      <c r="CMF1" s="32"/>
      <c r="CMG1" s="32"/>
      <c r="CMH1" s="32"/>
      <c r="CMI1" s="32"/>
      <c r="CMJ1" s="32"/>
      <c r="CMK1" s="32"/>
      <c r="CML1" s="32"/>
      <c r="CMM1" s="32"/>
      <c r="CMN1" s="32"/>
      <c r="CMO1" s="32"/>
      <c r="CMP1" s="32"/>
      <c r="CMQ1" s="32"/>
      <c r="CMR1" s="32"/>
      <c r="CMS1" s="32"/>
      <c r="CMT1" s="32"/>
      <c r="CMU1" s="32"/>
      <c r="CMV1" s="32"/>
      <c r="CMW1" s="32"/>
      <c r="CMX1" s="32"/>
      <c r="CMY1" s="32"/>
      <c r="CMZ1" s="32"/>
      <c r="CNA1" s="32"/>
      <c r="CNB1" s="32"/>
      <c r="CNC1" s="32"/>
      <c r="CND1" s="32"/>
      <c r="CNE1" s="32"/>
      <c r="CNF1" s="32"/>
      <c r="CNG1" s="32"/>
      <c r="CNH1" s="32"/>
      <c r="CNI1" s="32"/>
      <c r="CNJ1" s="32"/>
      <c r="CNK1" s="32"/>
      <c r="CNL1" s="32"/>
      <c r="CNM1" s="32"/>
      <c r="CNN1" s="32"/>
      <c r="CNO1" s="32"/>
      <c r="CNP1" s="32"/>
      <c r="CNQ1" s="32"/>
      <c r="CNR1" s="32"/>
      <c r="CNS1" s="32"/>
      <c r="CNT1" s="32"/>
      <c r="CNU1" s="32"/>
      <c r="CNV1" s="32"/>
      <c r="CNW1" s="32"/>
      <c r="CNX1" s="32"/>
      <c r="CNY1" s="32"/>
      <c r="CNZ1" s="32"/>
      <c r="COA1" s="32"/>
      <c r="COB1" s="32"/>
      <c r="COC1" s="32"/>
      <c r="COD1" s="32"/>
      <c r="COE1" s="32"/>
      <c r="COF1" s="32"/>
      <c r="COG1" s="32"/>
      <c r="COH1" s="32"/>
      <c r="COI1" s="32"/>
      <c r="COJ1" s="32"/>
      <c r="COK1" s="32"/>
      <c r="COL1" s="32"/>
      <c r="COM1" s="32"/>
      <c r="CON1" s="32"/>
      <c r="COO1" s="32"/>
      <c r="COP1" s="32"/>
      <c r="COQ1" s="32"/>
      <c r="COR1" s="32"/>
      <c r="COS1" s="32"/>
      <c r="COT1" s="32"/>
      <c r="COU1" s="32"/>
      <c r="COV1" s="32"/>
      <c r="COW1" s="32"/>
      <c r="COX1" s="32"/>
      <c r="COY1" s="32"/>
      <c r="COZ1" s="32"/>
      <c r="CPA1" s="32"/>
      <c r="CPB1" s="32"/>
      <c r="CPC1" s="32"/>
      <c r="CPD1" s="32"/>
      <c r="CPE1" s="32"/>
      <c r="CPF1" s="32"/>
      <c r="CPG1" s="32"/>
      <c r="CPH1" s="32"/>
      <c r="CPI1" s="32"/>
      <c r="CPJ1" s="32"/>
      <c r="CPK1" s="32"/>
      <c r="CPL1" s="32"/>
      <c r="CPM1" s="32"/>
      <c r="CPN1" s="32"/>
      <c r="CPO1" s="32"/>
      <c r="CPP1" s="32"/>
      <c r="CPQ1" s="32"/>
      <c r="CPR1" s="32"/>
      <c r="CPS1" s="32"/>
      <c r="CPT1" s="32"/>
      <c r="CPU1" s="32"/>
      <c r="CPV1" s="32"/>
      <c r="CPW1" s="32"/>
      <c r="CPX1" s="32"/>
      <c r="CPY1" s="32"/>
      <c r="CPZ1" s="32"/>
      <c r="CQA1" s="32"/>
      <c r="CQB1" s="32"/>
      <c r="CQC1" s="32"/>
      <c r="CQD1" s="32"/>
      <c r="CQE1" s="32"/>
      <c r="CQF1" s="32"/>
      <c r="CQG1" s="32"/>
      <c r="CQH1" s="32"/>
      <c r="CQI1" s="32"/>
      <c r="CQJ1" s="32"/>
      <c r="CQK1" s="32"/>
      <c r="CQL1" s="32"/>
      <c r="CQM1" s="32"/>
      <c r="CQN1" s="32"/>
      <c r="CQO1" s="32"/>
      <c r="CQP1" s="32"/>
      <c r="CQQ1" s="32"/>
      <c r="CQR1" s="32"/>
      <c r="CQS1" s="32"/>
      <c r="CQT1" s="32"/>
      <c r="CQU1" s="32"/>
      <c r="CQV1" s="32"/>
      <c r="CQW1" s="32"/>
      <c r="CQX1" s="32"/>
      <c r="CQY1" s="32"/>
      <c r="CQZ1" s="32"/>
      <c r="CRA1" s="32"/>
      <c r="CRB1" s="32"/>
      <c r="CRC1" s="32"/>
      <c r="CRD1" s="32"/>
      <c r="CRE1" s="32"/>
      <c r="CRF1" s="32"/>
      <c r="CRG1" s="32"/>
      <c r="CRH1" s="32"/>
      <c r="CRI1" s="32"/>
      <c r="CRJ1" s="32"/>
      <c r="CRK1" s="32"/>
      <c r="CRL1" s="32"/>
      <c r="CRM1" s="32"/>
      <c r="CRN1" s="32"/>
      <c r="CRO1" s="32"/>
      <c r="CRP1" s="32"/>
      <c r="CRQ1" s="32"/>
      <c r="CRR1" s="32"/>
      <c r="CRS1" s="32"/>
      <c r="CRT1" s="32"/>
      <c r="CRU1" s="32"/>
      <c r="CRV1" s="32"/>
      <c r="CRW1" s="32"/>
      <c r="CRX1" s="32"/>
      <c r="CRY1" s="32"/>
      <c r="CRZ1" s="32"/>
      <c r="CSA1" s="32"/>
      <c r="CSB1" s="32"/>
      <c r="CSC1" s="32"/>
      <c r="CSD1" s="32"/>
      <c r="CSE1" s="32"/>
      <c r="CSF1" s="32"/>
      <c r="CSG1" s="32"/>
      <c r="CSH1" s="32"/>
      <c r="CSI1" s="32"/>
      <c r="CSJ1" s="32"/>
      <c r="CSK1" s="32"/>
      <c r="CSL1" s="32"/>
      <c r="CSM1" s="32"/>
      <c r="CSN1" s="32"/>
      <c r="CSO1" s="32"/>
      <c r="CSP1" s="32"/>
      <c r="CSQ1" s="32"/>
      <c r="CSR1" s="32"/>
      <c r="CSS1" s="32"/>
      <c r="CST1" s="32"/>
      <c r="CSU1" s="32"/>
      <c r="CSV1" s="32"/>
      <c r="CSW1" s="32"/>
      <c r="CSX1" s="32"/>
      <c r="CSY1" s="32"/>
      <c r="CSZ1" s="32"/>
      <c r="CTA1" s="32"/>
      <c r="CTB1" s="32"/>
      <c r="CTC1" s="32"/>
      <c r="CTD1" s="32"/>
      <c r="CTE1" s="32"/>
      <c r="CTF1" s="32"/>
      <c r="CTG1" s="32"/>
      <c r="CTH1" s="32"/>
      <c r="CTI1" s="32"/>
      <c r="CTJ1" s="32"/>
      <c r="CTK1" s="32"/>
      <c r="CTL1" s="32"/>
      <c r="CTM1" s="32"/>
      <c r="CTN1" s="32"/>
      <c r="CTO1" s="32"/>
      <c r="CTP1" s="32"/>
      <c r="CTQ1" s="32"/>
      <c r="CTR1" s="32"/>
      <c r="CTS1" s="32"/>
      <c r="CTT1" s="32"/>
      <c r="CTU1" s="32"/>
      <c r="CTV1" s="32"/>
      <c r="CTW1" s="32"/>
      <c r="CTX1" s="32"/>
      <c r="CTY1" s="32"/>
      <c r="CTZ1" s="32"/>
      <c r="CUA1" s="32"/>
      <c r="CUB1" s="32"/>
      <c r="CUC1" s="32"/>
      <c r="CUD1" s="32"/>
      <c r="CUE1" s="32"/>
      <c r="CUF1" s="32"/>
      <c r="CUG1" s="32"/>
      <c r="CUH1" s="32"/>
      <c r="CUI1" s="32"/>
      <c r="CUJ1" s="32"/>
      <c r="CUK1" s="32"/>
      <c r="CUL1" s="32"/>
      <c r="CUM1" s="32"/>
      <c r="CUN1" s="32"/>
      <c r="CUO1" s="32"/>
      <c r="CUP1" s="32"/>
      <c r="CUQ1" s="32"/>
      <c r="CUR1" s="32"/>
      <c r="CUS1" s="32"/>
      <c r="CUT1" s="32"/>
      <c r="CUU1" s="32"/>
      <c r="CUV1" s="32"/>
      <c r="CUW1" s="32"/>
      <c r="CUX1" s="32"/>
      <c r="CUY1" s="32"/>
      <c r="CUZ1" s="32"/>
      <c r="CVA1" s="32"/>
      <c r="CVB1" s="32"/>
      <c r="CVC1" s="32"/>
      <c r="CVD1" s="32"/>
      <c r="CVE1" s="32"/>
      <c r="CVF1" s="32"/>
      <c r="CVG1" s="32"/>
      <c r="CVH1" s="32"/>
      <c r="CVI1" s="32"/>
      <c r="CVJ1" s="32"/>
      <c r="CVK1" s="32"/>
      <c r="CVL1" s="32"/>
      <c r="CVM1" s="32"/>
      <c r="CVN1" s="32"/>
      <c r="CVO1" s="32"/>
      <c r="CVP1" s="32"/>
      <c r="CVQ1" s="32"/>
      <c r="CVR1" s="32"/>
      <c r="CVS1" s="32"/>
      <c r="CVT1" s="32"/>
      <c r="CVU1" s="32"/>
      <c r="CVV1" s="32"/>
      <c r="CVW1" s="32"/>
      <c r="CVX1" s="32"/>
      <c r="CVY1" s="32"/>
      <c r="CVZ1" s="32"/>
      <c r="CWA1" s="32"/>
      <c r="CWB1" s="32"/>
      <c r="CWC1" s="32"/>
      <c r="CWD1" s="32"/>
      <c r="CWE1" s="32"/>
      <c r="CWF1" s="32"/>
      <c r="CWG1" s="32"/>
      <c r="CWH1" s="32"/>
      <c r="CWI1" s="32"/>
      <c r="CWJ1" s="32"/>
      <c r="CWK1" s="32"/>
      <c r="CWL1" s="32"/>
      <c r="CWM1" s="32"/>
      <c r="CWN1" s="32"/>
      <c r="CWO1" s="32"/>
      <c r="CWP1" s="32"/>
      <c r="CWQ1" s="32"/>
      <c r="CWR1" s="32"/>
      <c r="CWS1" s="32"/>
      <c r="CWT1" s="32"/>
      <c r="CWU1" s="32"/>
      <c r="CWV1" s="32"/>
      <c r="CWW1" s="32"/>
      <c r="CWX1" s="32"/>
      <c r="CWY1" s="32"/>
      <c r="CWZ1" s="32"/>
      <c r="CXA1" s="32"/>
      <c r="CXB1" s="32"/>
      <c r="CXC1" s="32"/>
      <c r="CXD1" s="32"/>
      <c r="CXE1" s="32"/>
      <c r="CXF1" s="32"/>
      <c r="CXG1" s="32"/>
      <c r="CXH1" s="32"/>
      <c r="CXI1" s="32"/>
      <c r="CXJ1" s="32"/>
      <c r="CXK1" s="32"/>
      <c r="CXL1" s="32"/>
      <c r="CXM1" s="32"/>
      <c r="CXN1" s="32"/>
      <c r="CXO1" s="32"/>
      <c r="CXP1" s="32"/>
      <c r="CXQ1" s="32"/>
      <c r="CXR1" s="32"/>
      <c r="CXS1" s="32"/>
      <c r="CXT1" s="32"/>
      <c r="CXU1" s="32"/>
      <c r="CXV1" s="32"/>
      <c r="CXW1" s="32"/>
      <c r="CXX1" s="32"/>
      <c r="CXY1" s="32"/>
      <c r="CXZ1" s="32"/>
      <c r="CYA1" s="32"/>
      <c r="CYB1" s="32"/>
      <c r="CYC1" s="32"/>
      <c r="CYD1" s="32"/>
      <c r="CYE1" s="32"/>
      <c r="CYF1" s="32"/>
      <c r="CYG1" s="32"/>
      <c r="CYH1" s="32"/>
      <c r="CYI1" s="32"/>
      <c r="CYJ1" s="32"/>
      <c r="CYK1" s="32"/>
      <c r="CYL1" s="32"/>
      <c r="CYM1" s="32"/>
      <c r="CYN1" s="32"/>
      <c r="CYO1" s="32"/>
      <c r="CYP1" s="32"/>
      <c r="CYQ1" s="32"/>
      <c r="CYR1" s="32"/>
      <c r="CYS1" s="32"/>
      <c r="CYT1" s="32"/>
      <c r="CYU1" s="32"/>
      <c r="CYV1" s="32"/>
      <c r="CYW1" s="32"/>
      <c r="CYX1" s="32"/>
      <c r="CYY1" s="32"/>
      <c r="CYZ1" s="32"/>
      <c r="CZA1" s="32"/>
      <c r="CZB1" s="32"/>
      <c r="CZC1" s="32"/>
      <c r="CZD1" s="32"/>
      <c r="CZE1" s="32"/>
      <c r="CZF1" s="32"/>
      <c r="CZG1" s="32"/>
      <c r="CZH1" s="32"/>
      <c r="CZI1" s="32"/>
      <c r="CZJ1" s="32"/>
      <c r="CZK1" s="32"/>
      <c r="CZL1" s="32"/>
      <c r="CZM1" s="32"/>
      <c r="CZN1" s="32"/>
      <c r="CZO1" s="32"/>
      <c r="CZP1" s="32"/>
      <c r="CZQ1" s="32"/>
      <c r="CZR1" s="32"/>
      <c r="CZS1" s="32"/>
      <c r="CZT1" s="32"/>
      <c r="CZU1" s="32"/>
      <c r="CZV1" s="32"/>
      <c r="CZW1" s="32"/>
      <c r="CZX1" s="32"/>
      <c r="CZY1" s="32"/>
      <c r="CZZ1" s="32"/>
      <c r="DAA1" s="32"/>
      <c r="DAB1" s="32"/>
      <c r="DAC1" s="32"/>
      <c r="DAD1" s="32"/>
      <c r="DAE1" s="32"/>
      <c r="DAF1" s="32"/>
      <c r="DAG1" s="32"/>
      <c r="DAH1" s="32"/>
      <c r="DAI1" s="32"/>
      <c r="DAJ1" s="32"/>
      <c r="DAK1" s="32"/>
      <c r="DAL1" s="32"/>
      <c r="DAM1" s="32"/>
      <c r="DAN1" s="32"/>
      <c r="DAO1" s="32"/>
      <c r="DAP1" s="32"/>
      <c r="DAQ1" s="32"/>
      <c r="DAR1" s="32"/>
      <c r="DAS1" s="32"/>
      <c r="DAT1" s="32"/>
      <c r="DAU1" s="32"/>
      <c r="DAV1" s="32"/>
      <c r="DAW1" s="32"/>
      <c r="DAX1" s="32"/>
      <c r="DAY1" s="32"/>
      <c r="DAZ1" s="32"/>
      <c r="DBA1" s="32"/>
      <c r="DBB1" s="32"/>
      <c r="DBC1" s="32"/>
      <c r="DBD1" s="32"/>
      <c r="DBE1" s="32"/>
      <c r="DBF1" s="32"/>
      <c r="DBG1" s="32"/>
      <c r="DBH1" s="32"/>
      <c r="DBI1" s="32"/>
      <c r="DBJ1" s="32"/>
      <c r="DBK1" s="32"/>
      <c r="DBL1" s="32"/>
      <c r="DBM1" s="32"/>
      <c r="DBN1" s="32"/>
      <c r="DBO1" s="32"/>
      <c r="DBP1" s="32"/>
      <c r="DBQ1" s="32"/>
      <c r="DBR1" s="32"/>
      <c r="DBS1" s="32"/>
      <c r="DBT1" s="32"/>
      <c r="DBU1" s="32"/>
      <c r="DBV1" s="32"/>
      <c r="DBW1" s="32"/>
      <c r="DBX1" s="32"/>
      <c r="DBY1" s="32"/>
      <c r="DBZ1" s="32"/>
      <c r="DCA1" s="32"/>
      <c r="DCB1" s="32"/>
      <c r="DCC1" s="32"/>
      <c r="DCD1" s="32"/>
      <c r="DCE1" s="32"/>
      <c r="DCF1" s="32"/>
      <c r="DCG1" s="32"/>
      <c r="DCH1" s="32"/>
      <c r="DCI1" s="32"/>
      <c r="DCJ1" s="32"/>
      <c r="DCK1" s="32"/>
      <c r="DCL1" s="32"/>
      <c r="DCM1" s="32"/>
      <c r="DCN1" s="32"/>
      <c r="DCO1" s="32"/>
      <c r="DCP1" s="32"/>
      <c r="DCQ1" s="32"/>
      <c r="DCR1" s="32"/>
      <c r="DCS1" s="32"/>
      <c r="DCT1" s="32"/>
      <c r="DCU1" s="32"/>
      <c r="DCV1" s="32"/>
      <c r="DCW1" s="32"/>
      <c r="DCX1" s="32"/>
      <c r="DCY1" s="32"/>
      <c r="DCZ1" s="32"/>
      <c r="DDA1" s="32"/>
      <c r="DDB1" s="32"/>
      <c r="DDC1" s="32"/>
      <c r="DDD1" s="32"/>
      <c r="DDE1" s="32"/>
      <c r="DDF1" s="32"/>
      <c r="DDG1" s="32"/>
      <c r="DDH1" s="32"/>
      <c r="DDI1" s="32"/>
      <c r="DDJ1" s="32"/>
      <c r="DDK1" s="32"/>
      <c r="DDL1" s="32"/>
      <c r="DDM1" s="32"/>
      <c r="DDN1" s="32"/>
      <c r="DDO1" s="32"/>
      <c r="DDP1" s="32"/>
      <c r="DDQ1" s="32"/>
      <c r="DDR1" s="32"/>
      <c r="DDS1" s="32"/>
      <c r="DDT1" s="32"/>
      <c r="DDU1" s="32"/>
      <c r="DDV1" s="32"/>
      <c r="DDW1" s="32"/>
      <c r="DDX1" s="32"/>
      <c r="DDY1" s="32"/>
      <c r="DDZ1" s="32"/>
      <c r="DEA1" s="32"/>
      <c r="DEB1" s="32"/>
      <c r="DEC1" s="32"/>
      <c r="DED1" s="32"/>
      <c r="DEE1" s="32"/>
      <c r="DEF1" s="32"/>
      <c r="DEG1" s="32"/>
      <c r="DEH1" s="32"/>
      <c r="DEI1" s="32"/>
      <c r="DEJ1" s="32"/>
      <c r="DEK1" s="32"/>
      <c r="DEL1" s="32"/>
      <c r="DEM1" s="32"/>
      <c r="DEN1" s="32"/>
      <c r="DEO1" s="32"/>
      <c r="DEP1" s="32"/>
      <c r="DEQ1" s="32"/>
      <c r="DER1" s="32"/>
      <c r="DES1" s="32"/>
      <c r="DET1" s="32"/>
      <c r="DEU1" s="32"/>
      <c r="DEV1" s="32"/>
      <c r="DEW1" s="32"/>
      <c r="DEX1" s="32"/>
      <c r="DEY1" s="32"/>
      <c r="DEZ1" s="32"/>
      <c r="DFA1" s="32"/>
      <c r="DFB1" s="32"/>
      <c r="DFC1" s="32"/>
      <c r="DFD1" s="32"/>
      <c r="DFE1" s="32"/>
      <c r="DFF1" s="32"/>
      <c r="DFG1" s="32"/>
      <c r="DFH1" s="32"/>
      <c r="DFI1" s="32"/>
      <c r="DFJ1" s="32"/>
      <c r="DFK1" s="32"/>
      <c r="DFL1" s="32"/>
      <c r="DFM1" s="32"/>
      <c r="DFN1" s="32"/>
      <c r="DFO1" s="32"/>
      <c r="DFP1" s="32"/>
      <c r="DFQ1" s="32"/>
      <c r="DFR1" s="32"/>
      <c r="DFS1" s="32"/>
      <c r="DFT1" s="32"/>
      <c r="DFU1" s="32"/>
      <c r="DFV1" s="32"/>
      <c r="DFW1" s="32"/>
      <c r="DFX1" s="32"/>
      <c r="DFY1" s="32"/>
      <c r="DFZ1" s="32"/>
      <c r="DGA1" s="32"/>
      <c r="DGB1" s="32"/>
      <c r="DGC1" s="32"/>
      <c r="DGD1" s="32"/>
      <c r="DGE1" s="32"/>
      <c r="DGF1" s="32"/>
      <c r="DGG1" s="32"/>
      <c r="DGH1" s="32"/>
      <c r="DGI1" s="32"/>
      <c r="DGJ1" s="32"/>
      <c r="DGK1" s="32"/>
      <c r="DGL1" s="32"/>
      <c r="DGM1" s="32"/>
      <c r="DGN1" s="32"/>
      <c r="DGO1" s="32"/>
      <c r="DGP1" s="32"/>
      <c r="DGQ1" s="32"/>
      <c r="DGR1" s="32"/>
      <c r="DGS1" s="32"/>
      <c r="DGT1" s="32"/>
      <c r="DGU1" s="32"/>
      <c r="DGV1" s="32"/>
      <c r="DGW1" s="32"/>
      <c r="DGX1" s="32"/>
      <c r="DGY1" s="32"/>
      <c r="DGZ1" s="32"/>
      <c r="DHA1" s="32"/>
      <c r="DHB1" s="32"/>
      <c r="DHC1" s="32"/>
      <c r="DHD1" s="32"/>
      <c r="DHE1" s="32"/>
      <c r="DHF1" s="32"/>
      <c r="DHG1" s="32"/>
      <c r="DHH1" s="32"/>
      <c r="DHI1" s="32"/>
      <c r="DHJ1" s="32"/>
      <c r="DHK1" s="32"/>
      <c r="DHL1" s="32"/>
      <c r="DHM1" s="32"/>
      <c r="DHN1" s="32"/>
      <c r="DHO1" s="32"/>
      <c r="DHP1" s="32"/>
      <c r="DHQ1" s="32"/>
      <c r="DHR1" s="32"/>
      <c r="DHS1" s="32"/>
      <c r="DHT1" s="32"/>
      <c r="DHU1" s="32"/>
      <c r="DHV1" s="32"/>
      <c r="DHW1" s="32"/>
      <c r="DHX1" s="32"/>
      <c r="DHY1" s="32"/>
      <c r="DHZ1" s="32"/>
      <c r="DIA1" s="32"/>
      <c r="DIB1" s="32"/>
      <c r="DIC1" s="32"/>
      <c r="DID1" s="32"/>
      <c r="DIE1" s="32"/>
      <c r="DIF1" s="32"/>
      <c r="DIG1" s="32"/>
      <c r="DIH1" s="32"/>
      <c r="DII1" s="32"/>
      <c r="DIJ1" s="32"/>
      <c r="DIK1" s="32"/>
      <c r="DIL1" s="32"/>
      <c r="DIM1" s="32"/>
      <c r="DIN1" s="32"/>
      <c r="DIO1" s="32"/>
      <c r="DIP1" s="32"/>
      <c r="DIQ1" s="32"/>
      <c r="DIR1" s="32"/>
      <c r="DIS1" s="32"/>
      <c r="DIT1" s="32"/>
      <c r="DIU1" s="32"/>
      <c r="DIV1" s="32"/>
      <c r="DIW1" s="32"/>
      <c r="DIX1" s="32"/>
      <c r="DIY1" s="32"/>
      <c r="DIZ1" s="32"/>
      <c r="DJA1" s="32"/>
      <c r="DJB1" s="32"/>
      <c r="DJC1" s="32"/>
      <c r="DJD1" s="32"/>
      <c r="DJE1" s="32"/>
      <c r="DJF1" s="32"/>
      <c r="DJG1" s="32"/>
      <c r="DJH1" s="32"/>
      <c r="DJI1" s="32"/>
      <c r="DJJ1" s="32"/>
      <c r="DJK1" s="32"/>
      <c r="DJL1" s="32"/>
      <c r="DJM1" s="32"/>
      <c r="DJN1" s="32"/>
      <c r="DJO1" s="32"/>
      <c r="DJP1" s="32"/>
      <c r="DJQ1" s="32"/>
      <c r="DJR1" s="32"/>
      <c r="DJS1" s="32"/>
      <c r="DJT1" s="32"/>
      <c r="DJU1" s="32"/>
      <c r="DJV1" s="32"/>
      <c r="DJW1" s="32"/>
      <c r="DJX1" s="32"/>
      <c r="DJY1" s="32"/>
      <c r="DJZ1" s="32"/>
      <c r="DKA1" s="32"/>
      <c r="DKB1" s="32"/>
      <c r="DKC1" s="32"/>
      <c r="DKD1" s="32"/>
      <c r="DKE1" s="32"/>
      <c r="DKF1" s="32"/>
      <c r="DKG1" s="32"/>
      <c r="DKH1" s="32"/>
      <c r="DKI1" s="32"/>
      <c r="DKJ1" s="32"/>
      <c r="DKK1" s="32"/>
      <c r="DKL1" s="32"/>
      <c r="DKM1" s="32"/>
      <c r="DKN1" s="32"/>
      <c r="DKO1" s="32"/>
      <c r="DKP1" s="32"/>
      <c r="DKQ1" s="32"/>
      <c r="DKR1" s="32"/>
      <c r="DKS1" s="32"/>
      <c r="DKT1" s="32"/>
      <c r="DKU1" s="32"/>
      <c r="DKV1" s="32"/>
      <c r="DKW1" s="32"/>
      <c r="DKX1" s="32"/>
      <c r="DKY1" s="32"/>
      <c r="DKZ1" s="32"/>
      <c r="DLA1" s="32"/>
      <c r="DLB1" s="32"/>
      <c r="DLC1" s="32"/>
      <c r="DLD1" s="32"/>
      <c r="DLE1" s="32"/>
      <c r="DLF1" s="32"/>
      <c r="DLG1" s="32"/>
      <c r="DLH1" s="32"/>
      <c r="DLI1" s="32"/>
      <c r="DLJ1" s="32"/>
      <c r="DLK1" s="32"/>
      <c r="DLL1" s="32"/>
      <c r="DLM1" s="32"/>
      <c r="DLN1" s="32"/>
      <c r="DLO1" s="32"/>
      <c r="DLP1" s="32"/>
      <c r="DLQ1" s="32"/>
      <c r="DLR1" s="32"/>
      <c r="DLS1" s="32"/>
      <c r="DLT1" s="32"/>
      <c r="DLU1" s="32"/>
      <c r="DLV1" s="32"/>
      <c r="DLW1" s="32"/>
      <c r="DLX1" s="32"/>
      <c r="DLY1" s="32"/>
      <c r="DLZ1" s="32"/>
      <c r="DMA1" s="32"/>
      <c r="DMB1" s="32"/>
      <c r="DMC1" s="32"/>
      <c r="DMD1" s="32"/>
      <c r="DME1" s="32"/>
      <c r="DMF1" s="32"/>
      <c r="DMG1" s="32"/>
      <c r="DMH1" s="32"/>
      <c r="DMI1" s="32"/>
      <c r="DMJ1" s="32"/>
      <c r="DMK1" s="32"/>
      <c r="DML1" s="32"/>
      <c r="DMM1" s="32"/>
      <c r="DMN1" s="32"/>
      <c r="DMO1" s="32"/>
      <c r="DMP1" s="32"/>
      <c r="DMQ1" s="32"/>
      <c r="DMR1" s="32"/>
      <c r="DMS1" s="32"/>
      <c r="DMT1" s="32"/>
      <c r="DMU1" s="32"/>
      <c r="DMV1" s="32"/>
      <c r="DMW1" s="32"/>
      <c r="DMX1" s="32"/>
      <c r="DMY1" s="32"/>
      <c r="DMZ1" s="32"/>
      <c r="DNA1" s="32"/>
      <c r="DNB1" s="32"/>
      <c r="DNC1" s="32"/>
      <c r="DND1" s="32"/>
      <c r="DNE1" s="32"/>
      <c r="DNF1" s="32"/>
      <c r="DNG1" s="32"/>
      <c r="DNH1" s="32"/>
      <c r="DNI1" s="32"/>
      <c r="DNJ1" s="32"/>
      <c r="DNK1" s="32"/>
      <c r="DNL1" s="32"/>
      <c r="DNM1" s="32"/>
      <c r="DNN1" s="32"/>
      <c r="DNO1" s="32"/>
      <c r="DNP1" s="32"/>
      <c r="DNQ1" s="32"/>
      <c r="DNR1" s="32"/>
      <c r="DNS1" s="32"/>
      <c r="DNT1" s="32"/>
      <c r="DNU1" s="32"/>
      <c r="DNV1" s="32"/>
      <c r="DNW1" s="32"/>
      <c r="DNX1" s="32"/>
      <c r="DNY1" s="32"/>
      <c r="DNZ1" s="32"/>
      <c r="DOA1" s="32"/>
      <c r="DOB1" s="32"/>
      <c r="DOC1" s="32"/>
      <c r="DOD1" s="32"/>
      <c r="DOE1" s="32"/>
      <c r="DOF1" s="32"/>
      <c r="DOG1" s="32"/>
      <c r="DOH1" s="32"/>
      <c r="DOI1" s="32"/>
      <c r="DOJ1" s="32"/>
      <c r="DOK1" s="32"/>
      <c r="DOL1" s="32"/>
      <c r="DOM1" s="32"/>
      <c r="DON1" s="32"/>
      <c r="DOO1" s="32"/>
      <c r="DOP1" s="32"/>
      <c r="DOQ1" s="32"/>
      <c r="DOR1" s="32"/>
      <c r="DOS1" s="32"/>
      <c r="DOT1" s="32"/>
      <c r="DOU1" s="32"/>
      <c r="DOV1" s="32"/>
      <c r="DOW1" s="32"/>
      <c r="DOX1" s="32"/>
      <c r="DOY1" s="32"/>
      <c r="DOZ1" s="32"/>
      <c r="DPA1" s="32"/>
      <c r="DPB1" s="32"/>
      <c r="DPC1" s="32"/>
      <c r="DPD1" s="32"/>
      <c r="DPE1" s="32"/>
      <c r="DPF1" s="32"/>
      <c r="DPG1" s="32"/>
      <c r="DPH1" s="32"/>
      <c r="DPI1" s="32"/>
      <c r="DPJ1" s="32"/>
      <c r="DPK1" s="32"/>
      <c r="DPL1" s="32"/>
      <c r="DPM1" s="32"/>
      <c r="DPN1" s="32"/>
      <c r="DPO1" s="32"/>
      <c r="DPP1" s="32"/>
      <c r="DPQ1" s="32"/>
      <c r="DPR1" s="32"/>
      <c r="DPS1" s="32"/>
      <c r="DPT1" s="32"/>
      <c r="DPU1" s="32"/>
      <c r="DPV1" s="32"/>
      <c r="DPW1" s="32"/>
      <c r="DPX1" s="32"/>
      <c r="DPY1" s="32"/>
      <c r="DPZ1" s="32"/>
      <c r="DQA1" s="32"/>
      <c r="DQB1" s="32"/>
      <c r="DQC1" s="32"/>
      <c r="DQD1" s="32"/>
      <c r="DQE1" s="32"/>
      <c r="DQF1" s="32"/>
      <c r="DQG1" s="32"/>
      <c r="DQH1" s="32"/>
      <c r="DQI1" s="32"/>
      <c r="DQJ1" s="32"/>
      <c r="DQK1" s="32"/>
      <c r="DQL1" s="32"/>
      <c r="DQM1" s="32"/>
      <c r="DQN1" s="32"/>
      <c r="DQO1" s="32"/>
      <c r="DQP1" s="32"/>
      <c r="DQQ1" s="32"/>
      <c r="DQR1" s="32"/>
      <c r="DQS1" s="32"/>
      <c r="DQT1" s="32"/>
      <c r="DQU1" s="32"/>
      <c r="DQV1" s="32"/>
      <c r="DQW1" s="32"/>
      <c r="DQX1" s="32"/>
      <c r="DQY1" s="32"/>
      <c r="DQZ1" s="32"/>
      <c r="DRA1" s="32"/>
      <c r="DRB1" s="32"/>
      <c r="DRC1" s="32"/>
      <c r="DRD1" s="32"/>
      <c r="DRE1" s="32"/>
      <c r="DRF1" s="32"/>
      <c r="DRG1" s="32"/>
      <c r="DRH1" s="32"/>
      <c r="DRI1" s="32"/>
      <c r="DRJ1" s="32"/>
      <c r="DRK1" s="32"/>
      <c r="DRL1" s="32"/>
      <c r="DRM1" s="32"/>
      <c r="DRN1" s="32"/>
      <c r="DRO1" s="32"/>
      <c r="DRP1" s="32"/>
      <c r="DRQ1" s="32"/>
      <c r="DRR1" s="32"/>
      <c r="DRS1" s="32"/>
      <c r="DRT1" s="32"/>
      <c r="DRU1" s="32"/>
      <c r="DRV1" s="32"/>
      <c r="DRW1" s="32"/>
      <c r="DRX1" s="32"/>
      <c r="DRY1" s="32"/>
      <c r="DRZ1" s="32"/>
      <c r="DSA1" s="32"/>
      <c r="DSB1" s="32"/>
      <c r="DSC1" s="32"/>
      <c r="DSD1" s="32"/>
      <c r="DSE1" s="32"/>
      <c r="DSF1" s="32"/>
      <c r="DSG1" s="32"/>
      <c r="DSH1" s="32"/>
      <c r="DSI1" s="32"/>
      <c r="DSJ1" s="32"/>
      <c r="DSK1" s="32"/>
      <c r="DSL1" s="32"/>
      <c r="DSM1" s="32"/>
      <c r="DSN1" s="32"/>
      <c r="DSO1" s="32"/>
      <c r="DSP1" s="32"/>
      <c r="DSQ1" s="32"/>
      <c r="DSR1" s="32"/>
      <c r="DSS1" s="32"/>
      <c r="DST1" s="32"/>
      <c r="DSU1" s="32"/>
      <c r="DSV1" s="32"/>
      <c r="DSW1" s="32"/>
      <c r="DSX1" s="32"/>
      <c r="DSY1" s="32"/>
      <c r="DSZ1" s="32"/>
      <c r="DTA1" s="32"/>
      <c r="DTB1" s="32"/>
      <c r="DTC1" s="32"/>
      <c r="DTD1" s="32"/>
      <c r="DTE1" s="32"/>
      <c r="DTF1" s="32"/>
      <c r="DTG1" s="32"/>
      <c r="DTH1" s="32"/>
      <c r="DTI1" s="32"/>
      <c r="DTJ1" s="32"/>
      <c r="DTK1" s="32"/>
      <c r="DTL1" s="32"/>
      <c r="DTM1" s="32"/>
      <c r="DTN1" s="32"/>
      <c r="DTO1" s="32"/>
      <c r="DTP1" s="32"/>
      <c r="DTQ1" s="32"/>
      <c r="DTR1" s="32"/>
      <c r="DTS1" s="32"/>
      <c r="DTT1" s="32"/>
      <c r="DTU1" s="32"/>
      <c r="DTV1" s="32"/>
      <c r="DTW1" s="32"/>
      <c r="DTX1" s="32"/>
      <c r="DTY1" s="32"/>
      <c r="DTZ1" s="32"/>
      <c r="DUA1" s="32"/>
      <c r="DUB1" s="32"/>
      <c r="DUC1" s="32"/>
      <c r="DUD1" s="32"/>
      <c r="DUE1" s="32"/>
      <c r="DUF1" s="32"/>
      <c r="DUG1" s="32"/>
      <c r="DUH1" s="32"/>
      <c r="DUI1" s="32"/>
      <c r="DUJ1" s="32"/>
      <c r="DUK1" s="32"/>
      <c r="DUL1" s="32"/>
      <c r="DUM1" s="32"/>
      <c r="DUN1" s="32"/>
      <c r="DUO1" s="32"/>
      <c r="DUP1" s="32"/>
      <c r="DUQ1" s="32"/>
      <c r="DUR1" s="32"/>
      <c r="DUS1" s="32"/>
      <c r="DUT1" s="32"/>
      <c r="DUU1" s="32"/>
      <c r="DUV1" s="32"/>
      <c r="DUW1" s="32"/>
      <c r="DUX1" s="32"/>
      <c r="DUY1" s="32"/>
      <c r="DUZ1" s="32"/>
      <c r="DVA1" s="32"/>
      <c r="DVB1" s="32"/>
      <c r="DVC1" s="32"/>
      <c r="DVD1" s="32"/>
      <c r="DVE1" s="32"/>
      <c r="DVF1" s="32"/>
      <c r="DVG1" s="32"/>
      <c r="DVH1" s="32"/>
      <c r="DVI1" s="32"/>
      <c r="DVJ1" s="32"/>
      <c r="DVK1" s="32"/>
      <c r="DVL1" s="32"/>
      <c r="DVM1" s="32"/>
      <c r="DVN1" s="32"/>
      <c r="DVO1" s="32"/>
      <c r="DVP1" s="32"/>
      <c r="DVQ1" s="32"/>
      <c r="DVR1" s="32"/>
      <c r="DVS1" s="32"/>
      <c r="DVT1" s="32"/>
      <c r="DVU1" s="32"/>
      <c r="DVV1" s="32"/>
      <c r="DVW1" s="32"/>
      <c r="DVX1" s="32"/>
      <c r="DVY1" s="32"/>
      <c r="DVZ1" s="32"/>
      <c r="DWA1" s="32"/>
      <c r="DWB1" s="32"/>
      <c r="DWC1" s="32"/>
      <c r="DWD1" s="32"/>
      <c r="DWE1" s="32"/>
      <c r="DWF1" s="32"/>
      <c r="DWG1" s="32"/>
      <c r="DWH1" s="32"/>
      <c r="DWI1" s="32"/>
      <c r="DWJ1" s="32"/>
      <c r="DWK1" s="32"/>
      <c r="DWL1" s="32"/>
      <c r="DWM1" s="32"/>
      <c r="DWN1" s="32"/>
      <c r="DWO1" s="32"/>
      <c r="DWP1" s="32"/>
      <c r="DWQ1" s="32"/>
      <c r="DWR1" s="32"/>
      <c r="DWS1" s="32"/>
      <c r="DWT1" s="32"/>
      <c r="DWU1" s="32"/>
      <c r="DWV1" s="32"/>
      <c r="DWW1" s="32"/>
      <c r="DWX1" s="32"/>
      <c r="DWY1" s="32"/>
      <c r="DWZ1" s="32"/>
      <c r="DXA1" s="32"/>
      <c r="DXB1" s="32"/>
      <c r="DXC1" s="32"/>
      <c r="DXD1" s="32"/>
      <c r="DXE1" s="32"/>
      <c r="DXF1" s="32"/>
      <c r="DXG1" s="32"/>
      <c r="DXH1" s="32"/>
      <c r="DXI1" s="32"/>
      <c r="DXJ1" s="32"/>
      <c r="DXK1" s="32"/>
      <c r="DXL1" s="32"/>
      <c r="DXM1" s="32"/>
      <c r="DXN1" s="32"/>
      <c r="DXO1" s="32"/>
      <c r="DXP1" s="32"/>
      <c r="DXQ1" s="32"/>
      <c r="DXR1" s="32"/>
      <c r="DXS1" s="32"/>
      <c r="DXT1" s="32"/>
      <c r="DXU1" s="32"/>
      <c r="DXV1" s="32"/>
      <c r="DXW1" s="32"/>
      <c r="DXX1" s="32"/>
      <c r="DXY1" s="32"/>
      <c r="DXZ1" s="32"/>
      <c r="DYA1" s="32"/>
      <c r="DYB1" s="32"/>
      <c r="DYC1" s="32"/>
      <c r="DYD1" s="32"/>
      <c r="DYE1" s="32"/>
      <c r="DYF1" s="32"/>
      <c r="DYG1" s="32"/>
      <c r="DYH1" s="32"/>
      <c r="DYI1" s="32"/>
      <c r="DYJ1" s="32"/>
      <c r="DYK1" s="32"/>
      <c r="DYL1" s="32"/>
      <c r="DYM1" s="32"/>
      <c r="DYN1" s="32"/>
      <c r="DYO1" s="32"/>
      <c r="DYP1" s="32"/>
      <c r="DYQ1" s="32"/>
      <c r="DYR1" s="32"/>
      <c r="DYS1" s="32"/>
      <c r="DYT1" s="32"/>
      <c r="DYU1" s="32"/>
      <c r="DYV1" s="32"/>
      <c r="DYW1" s="32"/>
      <c r="DYX1" s="32"/>
      <c r="DYY1" s="32"/>
      <c r="DYZ1" s="32"/>
      <c r="DZA1" s="32"/>
      <c r="DZB1" s="32"/>
      <c r="DZC1" s="32"/>
      <c r="DZD1" s="32"/>
      <c r="DZE1" s="32"/>
      <c r="DZF1" s="32"/>
      <c r="DZG1" s="32"/>
      <c r="DZH1" s="32"/>
      <c r="DZI1" s="32"/>
      <c r="DZJ1" s="32"/>
      <c r="DZK1" s="32"/>
      <c r="DZL1" s="32"/>
      <c r="DZM1" s="32"/>
      <c r="DZN1" s="32"/>
      <c r="DZO1" s="32"/>
      <c r="DZP1" s="32"/>
      <c r="DZQ1" s="32"/>
      <c r="DZR1" s="32"/>
      <c r="DZS1" s="32"/>
      <c r="DZT1" s="32"/>
      <c r="DZU1" s="32"/>
      <c r="DZV1" s="32"/>
      <c r="DZW1" s="32"/>
      <c r="DZX1" s="32"/>
      <c r="DZY1" s="32"/>
      <c r="DZZ1" s="32"/>
      <c r="EAA1" s="32"/>
      <c r="EAB1" s="32"/>
      <c r="EAC1" s="32"/>
      <c r="EAD1" s="32"/>
      <c r="EAE1" s="32"/>
      <c r="EAF1" s="32"/>
      <c r="EAG1" s="32"/>
      <c r="EAH1" s="32"/>
      <c r="EAI1" s="32"/>
      <c r="EAJ1" s="32"/>
      <c r="EAK1" s="32"/>
      <c r="EAL1" s="32"/>
      <c r="EAM1" s="32"/>
      <c r="EAN1" s="32"/>
      <c r="EAO1" s="32"/>
      <c r="EAP1" s="32"/>
      <c r="EAQ1" s="32"/>
      <c r="EAR1" s="32"/>
      <c r="EAS1" s="32"/>
      <c r="EAT1" s="32"/>
      <c r="EAU1" s="32"/>
      <c r="EAV1" s="32"/>
      <c r="EAW1" s="32"/>
      <c r="EAX1" s="32"/>
      <c r="EAY1" s="32"/>
      <c r="EAZ1" s="32"/>
      <c r="EBA1" s="32"/>
      <c r="EBB1" s="32"/>
      <c r="EBC1" s="32"/>
      <c r="EBD1" s="32"/>
      <c r="EBE1" s="32"/>
      <c r="EBF1" s="32"/>
      <c r="EBG1" s="32"/>
      <c r="EBH1" s="32"/>
      <c r="EBI1" s="32"/>
      <c r="EBJ1" s="32"/>
      <c r="EBK1" s="32"/>
      <c r="EBL1" s="32"/>
      <c r="EBM1" s="32"/>
      <c r="EBN1" s="32"/>
      <c r="EBO1" s="32"/>
      <c r="EBP1" s="32"/>
      <c r="EBQ1" s="32"/>
      <c r="EBR1" s="32"/>
      <c r="EBS1" s="32"/>
      <c r="EBT1" s="32"/>
      <c r="EBU1" s="32"/>
      <c r="EBV1" s="32"/>
      <c r="EBW1" s="32"/>
      <c r="EBX1" s="32"/>
      <c r="EBY1" s="32"/>
      <c r="EBZ1" s="32"/>
      <c r="ECA1" s="32"/>
      <c r="ECB1" s="32"/>
      <c r="ECC1" s="32"/>
      <c r="ECD1" s="32"/>
      <c r="ECE1" s="32"/>
      <c r="ECF1" s="32"/>
      <c r="ECG1" s="32"/>
      <c r="ECH1" s="32"/>
      <c r="ECI1" s="32"/>
      <c r="ECJ1" s="32"/>
      <c r="ECK1" s="32"/>
      <c r="ECL1" s="32"/>
      <c r="ECM1" s="32"/>
      <c r="ECN1" s="32"/>
      <c r="ECO1" s="32"/>
      <c r="ECP1" s="32"/>
      <c r="ECQ1" s="32"/>
      <c r="ECR1" s="32"/>
      <c r="ECS1" s="32"/>
      <c r="ECT1" s="32"/>
      <c r="ECU1" s="32"/>
      <c r="ECV1" s="32"/>
      <c r="ECW1" s="32"/>
      <c r="ECX1" s="32"/>
      <c r="ECY1" s="32"/>
      <c r="ECZ1" s="32"/>
      <c r="EDA1" s="32"/>
      <c r="EDB1" s="32"/>
      <c r="EDC1" s="32"/>
      <c r="EDD1" s="32"/>
      <c r="EDE1" s="32"/>
      <c r="EDF1" s="32"/>
      <c r="EDG1" s="32"/>
      <c r="EDH1" s="32"/>
      <c r="EDI1" s="32"/>
      <c r="EDJ1" s="32"/>
      <c r="EDK1" s="32"/>
      <c r="EDL1" s="32"/>
      <c r="EDM1" s="32"/>
      <c r="EDN1" s="32"/>
      <c r="EDO1" s="32"/>
      <c r="EDP1" s="32"/>
      <c r="EDQ1" s="32"/>
      <c r="EDR1" s="32"/>
      <c r="EDS1" s="32"/>
      <c r="EDT1" s="32"/>
      <c r="EDU1" s="32"/>
      <c r="EDV1" s="32"/>
      <c r="EDW1" s="32"/>
      <c r="EDX1" s="32"/>
      <c r="EDY1" s="32"/>
      <c r="EDZ1" s="32"/>
      <c r="EEA1" s="32"/>
      <c r="EEB1" s="32"/>
      <c r="EEC1" s="32"/>
      <c r="EED1" s="32"/>
      <c r="EEE1" s="32"/>
      <c r="EEF1" s="32"/>
      <c r="EEG1" s="32"/>
      <c r="EEH1" s="32"/>
      <c r="EEI1" s="32"/>
      <c r="EEJ1" s="32"/>
      <c r="EEK1" s="32"/>
      <c r="EEL1" s="32"/>
      <c r="EEM1" s="32"/>
      <c r="EEN1" s="32"/>
      <c r="EEO1" s="32"/>
      <c r="EEP1" s="32"/>
      <c r="EEQ1" s="32"/>
      <c r="EER1" s="32"/>
      <c r="EES1" s="32"/>
      <c r="EET1" s="32"/>
      <c r="EEU1" s="32"/>
      <c r="EEV1" s="32"/>
      <c r="EEW1" s="32"/>
      <c r="EEX1" s="32"/>
      <c r="EEY1" s="32"/>
      <c r="EEZ1" s="32"/>
      <c r="EFA1" s="32"/>
      <c r="EFB1" s="32"/>
      <c r="EFC1" s="32"/>
      <c r="EFD1" s="32"/>
      <c r="EFE1" s="32"/>
      <c r="EFF1" s="32"/>
      <c r="EFG1" s="32"/>
      <c r="EFH1" s="32"/>
      <c r="EFI1" s="32"/>
      <c r="EFJ1" s="32"/>
      <c r="EFK1" s="32"/>
      <c r="EFL1" s="32"/>
      <c r="EFM1" s="32"/>
      <c r="EFN1" s="32"/>
      <c r="EFO1" s="32"/>
      <c r="EFP1" s="32"/>
      <c r="EFQ1" s="32"/>
      <c r="EFR1" s="32"/>
      <c r="EFS1" s="32"/>
      <c r="EFT1" s="32"/>
      <c r="EFU1" s="32"/>
      <c r="EFV1" s="32"/>
      <c r="EFW1" s="32"/>
      <c r="EFX1" s="32"/>
      <c r="EFY1" s="32"/>
      <c r="EFZ1" s="32"/>
      <c r="EGA1" s="32"/>
      <c r="EGB1" s="32"/>
      <c r="EGC1" s="32"/>
      <c r="EGD1" s="32"/>
      <c r="EGE1" s="32"/>
      <c r="EGF1" s="32"/>
      <c r="EGG1" s="32"/>
      <c r="EGH1" s="32"/>
      <c r="EGI1" s="32"/>
      <c r="EGJ1" s="32"/>
      <c r="EGK1" s="32"/>
      <c r="EGL1" s="32"/>
      <c r="EGM1" s="32"/>
      <c r="EGN1" s="32"/>
      <c r="EGO1" s="32"/>
      <c r="EGP1" s="32"/>
      <c r="EGQ1" s="32"/>
      <c r="EGR1" s="32"/>
      <c r="EGS1" s="32"/>
      <c r="EGT1" s="32"/>
      <c r="EGU1" s="32"/>
      <c r="EGV1" s="32"/>
      <c r="EGW1" s="32"/>
      <c r="EGX1" s="32"/>
      <c r="EGY1" s="32"/>
      <c r="EGZ1" s="32"/>
      <c r="EHA1" s="32"/>
      <c r="EHB1" s="32"/>
      <c r="EHC1" s="32"/>
      <c r="EHD1" s="32"/>
      <c r="EHE1" s="32"/>
      <c r="EHF1" s="32"/>
      <c r="EHG1" s="32"/>
      <c r="EHH1" s="32"/>
      <c r="EHI1" s="32"/>
      <c r="EHJ1" s="32"/>
      <c r="EHK1" s="32"/>
      <c r="EHL1" s="32"/>
      <c r="EHM1" s="32"/>
      <c r="EHN1" s="32"/>
      <c r="EHO1" s="32"/>
      <c r="EHP1" s="32"/>
      <c r="EHQ1" s="32"/>
      <c r="EHR1" s="32"/>
      <c r="EHS1" s="32"/>
      <c r="EHT1" s="32"/>
      <c r="EHU1" s="32"/>
      <c r="EHV1" s="32"/>
      <c r="EHW1" s="32"/>
      <c r="EHX1" s="32"/>
      <c r="EHY1" s="32"/>
      <c r="EHZ1" s="32"/>
      <c r="EIA1" s="32"/>
      <c r="EIB1" s="32"/>
      <c r="EIC1" s="32"/>
      <c r="EID1" s="32"/>
      <c r="EIE1" s="32"/>
      <c r="EIF1" s="32"/>
      <c r="EIG1" s="32"/>
      <c r="EIH1" s="32"/>
      <c r="EII1" s="32"/>
      <c r="EIJ1" s="32"/>
      <c r="EIK1" s="32"/>
      <c r="EIL1" s="32"/>
      <c r="EIM1" s="32"/>
      <c r="EIN1" s="32"/>
      <c r="EIO1" s="32"/>
      <c r="EIP1" s="32"/>
      <c r="EIQ1" s="32"/>
      <c r="EIR1" s="32"/>
      <c r="EIS1" s="32"/>
      <c r="EIT1" s="32"/>
      <c r="EIU1" s="32"/>
      <c r="EIV1" s="32"/>
      <c r="EIW1" s="32"/>
      <c r="EIX1" s="32"/>
      <c r="EIY1" s="32"/>
      <c r="EIZ1" s="32"/>
      <c r="EJA1" s="32"/>
      <c r="EJB1" s="32"/>
      <c r="EJC1" s="32"/>
      <c r="EJD1" s="32"/>
      <c r="EJE1" s="32"/>
      <c r="EJF1" s="32"/>
      <c r="EJG1" s="32"/>
      <c r="EJH1" s="32"/>
      <c r="EJI1" s="32"/>
      <c r="EJJ1" s="32"/>
      <c r="EJK1" s="32"/>
      <c r="EJL1" s="32"/>
      <c r="EJM1" s="32"/>
      <c r="EJN1" s="32"/>
      <c r="EJO1" s="32"/>
      <c r="EJP1" s="32"/>
      <c r="EJQ1" s="32"/>
      <c r="EJR1" s="32"/>
      <c r="EJS1" s="32"/>
      <c r="EJT1" s="32"/>
      <c r="EJU1" s="32"/>
      <c r="EJV1" s="32"/>
      <c r="EJW1" s="32"/>
      <c r="EJX1" s="32"/>
      <c r="EJY1" s="32"/>
      <c r="EJZ1" s="32"/>
      <c r="EKA1" s="32"/>
      <c r="EKB1" s="32"/>
      <c r="EKC1" s="32"/>
      <c r="EKD1" s="32"/>
      <c r="EKE1" s="32"/>
      <c r="EKF1" s="32"/>
      <c r="EKG1" s="32"/>
      <c r="EKH1" s="32"/>
      <c r="EKI1" s="32"/>
      <c r="EKJ1" s="32"/>
      <c r="EKK1" s="32"/>
      <c r="EKL1" s="32"/>
      <c r="EKM1" s="32"/>
      <c r="EKN1" s="32"/>
      <c r="EKO1" s="32"/>
      <c r="EKP1" s="32"/>
      <c r="EKQ1" s="32"/>
      <c r="EKR1" s="32"/>
      <c r="EKS1" s="32"/>
      <c r="EKT1" s="32"/>
      <c r="EKU1" s="32"/>
      <c r="EKV1" s="32"/>
      <c r="EKW1" s="32"/>
      <c r="EKX1" s="32"/>
      <c r="EKY1" s="32"/>
      <c r="EKZ1" s="32"/>
      <c r="ELA1" s="32"/>
      <c r="ELB1" s="32"/>
      <c r="ELC1" s="32"/>
      <c r="ELD1" s="32"/>
      <c r="ELE1" s="32"/>
      <c r="ELF1" s="32"/>
      <c r="ELG1" s="32"/>
      <c r="ELH1" s="32"/>
      <c r="ELI1" s="32"/>
      <c r="ELJ1" s="32"/>
      <c r="ELK1" s="32"/>
      <c r="ELL1" s="32"/>
      <c r="ELM1" s="32"/>
      <c r="ELN1" s="32"/>
      <c r="ELO1" s="32"/>
      <c r="ELP1" s="32"/>
      <c r="ELQ1" s="32"/>
      <c r="ELR1" s="32"/>
      <c r="ELS1" s="32"/>
      <c r="ELT1" s="32"/>
      <c r="ELU1" s="32"/>
      <c r="ELV1" s="32"/>
      <c r="ELW1" s="32"/>
      <c r="ELX1" s="32"/>
      <c r="ELY1" s="32"/>
      <c r="ELZ1" s="32"/>
      <c r="EMA1" s="32"/>
      <c r="EMB1" s="32"/>
      <c r="EMC1" s="32"/>
      <c r="EMD1" s="32"/>
      <c r="EME1" s="32"/>
      <c r="EMF1" s="32"/>
      <c r="EMG1" s="32"/>
      <c r="EMH1" s="32"/>
      <c r="EMI1" s="32"/>
      <c r="EMJ1" s="32"/>
      <c r="EMK1" s="32"/>
      <c r="EML1" s="32"/>
      <c r="EMM1" s="32"/>
      <c r="EMN1" s="32"/>
      <c r="EMO1" s="32"/>
      <c r="EMP1" s="32"/>
      <c r="EMQ1" s="32"/>
      <c r="EMR1" s="32"/>
      <c r="EMS1" s="32"/>
      <c r="EMT1" s="32"/>
      <c r="EMU1" s="32"/>
      <c r="EMV1" s="32"/>
      <c r="EMW1" s="32"/>
      <c r="EMX1" s="32"/>
      <c r="EMY1" s="32"/>
      <c r="EMZ1" s="32"/>
      <c r="ENA1" s="32"/>
      <c r="ENB1" s="32"/>
      <c r="ENC1" s="32"/>
      <c r="END1" s="32"/>
      <c r="ENE1" s="32"/>
      <c r="ENF1" s="32"/>
      <c r="ENG1" s="32"/>
      <c r="ENH1" s="32"/>
      <c r="ENI1" s="32"/>
      <c r="ENJ1" s="32"/>
      <c r="ENK1" s="32"/>
      <c r="ENL1" s="32"/>
      <c r="ENM1" s="32"/>
      <c r="ENN1" s="32"/>
      <c r="ENO1" s="32"/>
      <c r="ENP1" s="32"/>
      <c r="ENQ1" s="32"/>
      <c r="ENR1" s="32"/>
      <c r="ENS1" s="32"/>
      <c r="ENT1" s="32"/>
      <c r="ENU1" s="32"/>
      <c r="ENV1" s="32"/>
      <c r="ENW1" s="32"/>
      <c r="ENX1" s="32"/>
      <c r="ENY1" s="32"/>
      <c r="ENZ1" s="32"/>
      <c r="EOA1" s="32"/>
      <c r="EOB1" s="32"/>
      <c r="EOC1" s="32"/>
      <c r="EOD1" s="32"/>
      <c r="EOE1" s="32"/>
      <c r="EOF1" s="32"/>
      <c r="EOG1" s="32"/>
      <c r="EOH1" s="32"/>
      <c r="EOI1" s="32"/>
      <c r="EOJ1" s="32"/>
      <c r="EOK1" s="32"/>
      <c r="EOL1" s="32"/>
      <c r="EOM1" s="32"/>
      <c r="EON1" s="32"/>
      <c r="EOO1" s="32"/>
      <c r="EOP1" s="32"/>
      <c r="EOQ1" s="32"/>
      <c r="EOR1" s="32"/>
      <c r="EOS1" s="32"/>
      <c r="EOT1" s="32"/>
      <c r="EOU1" s="32"/>
      <c r="EOV1" s="32"/>
      <c r="EOW1" s="32"/>
      <c r="EOX1" s="32"/>
      <c r="EOY1" s="32"/>
      <c r="EOZ1" s="32"/>
      <c r="EPA1" s="32"/>
      <c r="EPB1" s="32"/>
      <c r="EPC1" s="32"/>
      <c r="EPD1" s="32"/>
      <c r="EPE1" s="32"/>
      <c r="EPF1" s="32"/>
      <c r="EPG1" s="32"/>
      <c r="EPH1" s="32"/>
      <c r="EPI1" s="32"/>
      <c r="EPJ1" s="32"/>
      <c r="EPK1" s="32"/>
      <c r="EPL1" s="32"/>
      <c r="EPM1" s="32"/>
      <c r="EPN1" s="32"/>
      <c r="EPO1" s="32"/>
      <c r="EPP1" s="32"/>
      <c r="EPQ1" s="32"/>
      <c r="EPR1" s="32"/>
      <c r="EPS1" s="32"/>
      <c r="EPT1" s="32"/>
      <c r="EPU1" s="32"/>
      <c r="EPV1" s="32"/>
      <c r="EPW1" s="32"/>
      <c r="EPX1" s="32"/>
      <c r="EPY1" s="32"/>
      <c r="EPZ1" s="32"/>
      <c r="EQA1" s="32"/>
      <c r="EQB1" s="32"/>
      <c r="EQC1" s="32"/>
      <c r="EQD1" s="32"/>
      <c r="EQE1" s="32"/>
      <c r="EQF1" s="32"/>
      <c r="EQG1" s="32"/>
      <c r="EQH1" s="32"/>
      <c r="EQI1" s="32"/>
      <c r="EQJ1" s="32"/>
      <c r="EQK1" s="32"/>
      <c r="EQL1" s="32"/>
      <c r="EQM1" s="32"/>
      <c r="EQN1" s="32"/>
      <c r="EQO1" s="32"/>
      <c r="EQP1" s="32"/>
      <c r="EQQ1" s="32"/>
      <c r="EQR1" s="32"/>
      <c r="EQS1" s="32"/>
      <c r="EQT1" s="32"/>
      <c r="EQU1" s="32"/>
      <c r="EQV1" s="32"/>
      <c r="EQW1" s="32"/>
      <c r="EQX1" s="32"/>
      <c r="EQY1" s="32"/>
      <c r="EQZ1" s="32"/>
      <c r="ERA1" s="32"/>
      <c r="ERB1" s="32"/>
      <c r="ERC1" s="32"/>
      <c r="ERD1" s="32"/>
      <c r="ERE1" s="32"/>
      <c r="ERF1" s="32"/>
      <c r="ERG1" s="32"/>
      <c r="ERH1" s="32"/>
      <c r="ERI1" s="32"/>
      <c r="ERJ1" s="32"/>
      <c r="ERK1" s="32"/>
      <c r="ERL1" s="32"/>
      <c r="ERM1" s="32"/>
      <c r="ERN1" s="32"/>
      <c r="ERO1" s="32"/>
      <c r="ERP1" s="32"/>
      <c r="ERQ1" s="32"/>
      <c r="ERR1" s="32"/>
      <c r="ERS1" s="32"/>
      <c r="ERT1" s="32"/>
      <c r="ERU1" s="32"/>
      <c r="ERV1" s="32"/>
      <c r="ERW1" s="32"/>
      <c r="ERX1" s="32"/>
      <c r="ERY1" s="32"/>
      <c r="ERZ1" s="32"/>
      <c r="ESA1" s="32"/>
      <c r="ESB1" s="32"/>
      <c r="ESC1" s="32"/>
      <c r="ESD1" s="32"/>
      <c r="ESE1" s="32"/>
      <c r="ESF1" s="32"/>
      <c r="ESG1" s="32"/>
      <c r="ESH1" s="32"/>
      <c r="ESI1" s="32"/>
      <c r="ESJ1" s="32"/>
      <c r="ESK1" s="32"/>
      <c r="ESL1" s="32"/>
      <c r="ESM1" s="32"/>
      <c r="ESN1" s="32"/>
      <c r="ESO1" s="32"/>
      <c r="ESP1" s="32"/>
      <c r="ESQ1" s="32"/>
      <c r="ESR1" s="32"/>
      <c r="ESS1" s="32"/>
      <c r="EST1" s="32"/>
      <c r="ESU1" s="32"/>
      <c r="ESV1" s="32"/>
      <c r="ESW1" s="32"/>
      <c r="ESX1" s="32"/>
      <c r="ESY1" s="32"/>
      <c r="ESZ1" s="32"/>
      <c r="ETA1" s="32"/>
      <c r="ETB1" s="32"/>
      <c r="ETC1" s="32"/>
      <c r="ETD1" s="32"/>
      <c r="ETE1" s="32"/>
      <c r="ETF1" s="32"/>
      <c r="ETG1" s="32"/>
      <c r="ETH1" s="32"/>
      <c r="ETI1" s="32"/>
      <c r="ETJ1" s="32"/>
      <c r="ETK1" s="32"/>
      <c r="ETL1" s="32"/>
      <c r="ETM1" s="32"/>
      <c r="ETN1" s="32"/>
      <c r="ETO1" s="32"/>
      <c r="ETP1" s="32"/>
      <c r="ETQ1" s="32"/>
      <c r="ETR1" s="32"/>
      <c r="ETS1" s="32"/>
      <c r="ETT1" s="32"/>
      <c r="ETU1" s="32"/>
      <c r="ETV1" s="32"/>
      <c r="ETW1" s="32"/>
      <c r="ETX1" s="32"/>
      <c r="ETY1" s="32"/>
      <c r="ETZ1" s="32"/>
      <c r="EUA1" s="32"/>
      <c r="EUB1" s="32"/>
      <c r="EUC1" s="32"/>
      <c r="EUD1" s="32"/>
      <c r="EUE1" s="32"/>
      <c r="EUF1" s="32"/>
      <c r="EUG1" s="32"/>
      <c r="EUH1" s="32"/>
      <c r="EUI1" s="32"/>
      <c r="EUJ1" s="32"/>
      <c r="EUK1" s="32"/>
      <c r="EUL1" s="32"/>
      <c r="EUM1" s="32"/>
      <c r="EUN1" s="32"/>
      <c r="EUO1" s="32"/>
      <c r="EUP1" s="32"/>
      <c r="EUQ1" s="32"/>
      <c r="EUR1" s="32"/>
      <c r="EUS1" s="32"/>
      <c r="EUT1" s="32"/>
      <c r="EUU1" s="32"/>
      <c r="EUV1" s="32"/>
      <c r="EUW1" s="32"/>
      <c r="EUX1" s="32"/>
      <c r="EUY1" s="32"/>
      <c r="EUZ1" s="32"/>
      <c r="EVA1" s="32"/>
      <c r="EVB1" s="32"/>
      <c r="EVC1" s="32"/>
      <c r="EVD1" s="32"/>
      <c r="EVE1" s="32"/>
      <c r="EVF1" s="32"/>
      <c r="EVG1" s="32"/>
      <c r="EVH1" s="32"/>
      <c r="EVI1" s="32"/>
      <c r="EVJ1" s="32"/>
      <c r="EVK1" s="32"/>
      <c r="EVL1" s="32"/>
      <c r="EVM1" s="32"/>
      <c r="EVN1" s="32"/>
      <c r="EVO1" s="32"/>
      <c r="EVP1" s="32"/>
      <c r="EVQ1" s="32"/>
      <c r="EVR1" s="32"/>
      <c r="EVS1" s="32"/>
      <c r="EVT1" s="32"/>
      <c r="EVU1" s="32"/>
      <c r="EVV1" s="32"/>
      <c r="EVW1" s="32"/>
      <c r="EVX1" s="32"/>
      <c r="EVY1" s="32"/>
      <c r="EVZ1" s="32"/>
      <c r="EWA1" s="32"/>
      <c r="EWB1" s="32"/>
      <c r="EWC1" s="32"/>
      <c r="EWD1" s="32"/>
      <c r="EWE1" s="32"/>
      <c r="EWF1" s="32"/>
      <c r="EWG1" s="32"/>
      <c r="EWH1" s="32"/>
      <c r="EWI1" s="32"/>
      <c r="EWJ1" s="32"/>
      <c r="EWK1" s="32"/>
      <c r="EWL1" s="32"/>
      <c r="EWM1" s="32"/>
      <c r="EWN1" s="32"/>
      <c r="EWO1" s="32"/>
      <c r="EWP1" s="32"/>
      <c r="EWQ1" s="32"/>
      <c r="EWR1" s="32"/>
      <c r="EWS1" s="32"/>
      <c r="EWT1" s="32"/>
      <c r="EWU1" s="32"/>
      <c r="EWV1" s="32"/>
      <c r="EWW1" s="32"/>
      <c r="EWX1" s="32"/>
      <c r="EWY1" s="32"/>
      <c r="EWZ1" s="32"/>
      <c r="EXA1" s="32"/>
      <c r="EXB1" s="32"/>
      <c r="EXC1" s="32"/>
      <c r="EXD1" s="32"/>
      <c r="EXE1" s="32"/>
      <c r="EXF1" s="32"/>
      <c r="EXG1" s="32"/>
      <c r="EXH1" s="32"/>
      <c r="EXI1" s="32"/>
      <c r="EXJ1" s="32"/>
      <c r="EXK1" s="32"/>
      <c r="EXL1" s="32"/>
      <c r="EXM1" s="32"/>
      <c r="EXN1" s="32"/>
      <c r="EXO1" s="32"/>
      <c r="EXP1" s="32"/>
      <c r="EXQ1" s="32"/>
      <c r="EXR1" s="32"/>
      <c r="EXS1" s="32"/>
      <c r="EXT1" s="32"/>
      <c r="EXU1" s="32"/>
      <c r="EXV1" s="32"/>
      <c r="EXW1" s="32"/>
      <c r="EXX1" s="32"/>
      <c r="EXY1" s="32"/>
      <c r="EXZ1" s="32"/>
      <c r="EYA1" s="32"/>
      <c r="EYB1" s="32"/>
      <c r="EYC1" s="32"/>
      <c r="EYD1" s="32"/>
      <c r="EYE1" s="32"/>
      <c r="EYF1" s="32"/>
      <c r="EYG1" s="32"/>
      <c r="EYH1" s="32"/>
      <c r="EYI1" s="32"/>
      <c r="EYJ1" s="32"/>
      <c r="EYK1" s="32"/>
      <c r="EYL1" s="32"/>
      <c r="EYM1" s="32"/>
      <c r="EYN1" s="32"/>
      <c r="EYO1" s="32"/>
      <c r="EYP1" s="32"/>
      <c r="EYQ1" s="32"/>
      <c r="EYR1" s="32"/>
      <c r="EYS1" s="32"/>
      <c r="EYT1" s="32"/>
      <c r="EYU1" s="32"/>
      <c r="EYV1" s="32"/>
      <c r="EYW1" s="32"/>
      <c r="EYX1" s="32"/>
      <c r="EYY1" s="32"/>
      <c r="EYZ1" s="32"/>
      <c r="EZA1" s="32"/>
      <c r="EZB1" s="32"/>
      <c r="EZC1" s="32"/>
      <c r="EZD1" s="32"/>
      <c r="EZE1" s="32"/>
      <c r="EZF1" s="32"/>
      <c r="EZG1" s="32"/>
      <c r="EZH1" s="32"/>
      <c r="EZI1" s="32"/>
      <c r="EZJ1" s="32"/>
      <c r="EZK1" s="32"/>
      <c r="EZL1" s="32"/>
      <c r="EZM1" s="32"/>
      <c r="EZN1" s="32"/>
      <c r="EZO1" s="32"/>
      <c r="EZP1" s="32"/>
      <c r="EZQ1" s="32"/>
      <c r="EZR1" s="32"/>
      <c r="EZS1" s="32"/>
      <c r="EZT1" s="32"/>
      <c r="EZU1" s="32"/>
      <c r="EZV1" s="32"/>
      <c r="EZW1" s="32"/>
      <c r="EZX1" s="32"/>
      <c r="EZY1" s="32"/>
      <c r="EZZ1" s="32"/>
      <c r="FAA1" s="32"/>
      <c r="FAB1" s="32"/>
      <c r="FAC1" s="32"/>
      <c r="FAD1" s="32"/>
      <c r="FAE1" s="32"/>
      <c r="FAF1" s="32"/>
      <c r="FAG1" s="32"/>
      <c r="FAH1" s="32"/>
      <c r="FAI1" s="32"/>
      <c r="FAJ1" s="32"/>
      <c r="FAK1" s="32"/>
      <c r="FAL1" s="32"/>
      <c r="FAM1" s="32"/>
      <c r="FAN1" s="32"/>
      <c r="FAO1" s="32"/>
      <c r="FAP1" s="32"/>
      <c r="FAQ1" s="32"/>
      <c r="FAR1" s="32"/>
      <c r="FAS1" s="32"/>
      <c r="FAT1" s="32"/>
      <c r="FAU1" s="32"/>
      <c r="FAV1" s="32"/>
      <c r="FAW1" s="32"/>
      <c r="FAX1" s="32"/>
      <c r="FAY1" s="32"/>
      <c r="FAZ1" s="32"/>
      <c r="FBA1" s="32"/>
      <c r="FBB1" s="32"/>
      <c r="FBC1" s="32"/>
      <c r="FBD1" s="32"/>
      <c r="FBE1" s="32"/>
      <c r="FBF1" s="32"/>
      <c r="FBG1" s="32"/>
      <c r="FBH1" s="32"/>
      <c r="FBI1" s="32"/>
      <c r="FBJ1" s="32"/>
      <c r="FBK1" s="32"/>
      <c r="FBL1" s="32"/>
      <c r="FBM1" s="32"/>
      <c r="FBN1" s="32"/>
      <c r="FBO1" s="32"/>
      <c r="FBP1" s="32"/>
      <c r="FBQ1" s="32"/>
      <c r="FBR1" s="32"/>
      <c r="FBS1" s="32"/>
      <c r="FBT1" s="32"/>
      <c r="FBU1" s="32"/>
      <c r="FBV1" s="32"/>
      <c r="FBW1" s="32"/>
      <c r="FBX1" s="32"/>
      <c r="FBY1" s="32"/>
      <c r="FBZ1" s="32"/>
      <c r="FCA1" s="32"/>
      <c r="FCB1" s="32"/>
      <c r="FCC1" s="32"/>
      <c r="FCD1" s="32"/>
      <c r="FCE1" s="32"/>
      <c r="FCF1" s="32"/>
      <c r="FCG1" s="32"/>
      <c r="FCH1" s="32"/>
      <c r="FCI1" s="32"/>
      <c r="FCJ1" s="32"/>
      <c r="FCK1" s="32"/>
      <c r="FCL1" s="32"/>
      <c r="FCM1" s="32"/>
      <c r="FCN1" s="32"/>
      <c r="FCO1" s="32"/>
      <c r="FCP1" s="32"/>
      <c r="FCQ1" s="32"/>
      <c r="FCR1" s="32"/>
      <c r="FCS1" s="32"/>
      <c r="FCT1" s="32"/>
      <c r="FCU1" s="32"/>
      <c r="FCV1" s="32"/>
      <c r="FCW1" s="32"/>
      <c r="FCX1" s="32"/>
      <c r="FCY1" s="32"/>
      <c r="FCZ1" s="32"/>
      <c r="FDA1" s="32"/>
      <c r="FDB1" s="32"/>
      <c r="FDC1" s="32"/>
      <c r="FDD1" s="32"/>
      <c r="FDE1" s="32"/>
      <c r="FDF1" s="32"/>
      <c r="FDG1" s="32"/>
      <c r="FDH1" s="32"/>
      <c r="FDI1" s="32"/>
      <c r="FDJ1" s="32"/>
      <c r="FDK1" s="32"/>
      <c r="FDL1" s="32"/>
      <c r="FDM1" s="32"/>
      <c r="FDN1" s="32"/>
      <c r="FDO1" s="32"/>
      <c r="FDP1" s="32"/>
      <c r="FDQ1" s="32"/>
      <c r="FDR1" s="32"/>
      <c r="FDS1" s="32"/>
      <c r="FDT1" s="32"/>
      <c r="FDU1" s="32"/>
      <c r="FDV1" s="32"/>
      <c r="FDW1" s="32"/>
      <c r="FDX1" s="32"/>
      <c r="FDY1" s="32"/>
      <c r="FDZ1" s="32"/>
      <c r="FEA1" s="32"/>
      <c r="FEB1" s="32"/>
      <c r="FEC1" s="32"/>
      <c r="FED1" s="32"/>
      <c r="FEE1" s="32"/>
      <c r="FEF1" s="32"/>
      <c r="FEG1" s="32"/>
      <c r="FEH1" s="32"/>
      <c r="FEI1" s="32"/>
      <c r="FEJ1" s="32"/>
      <c r="FEK1" s="32"/>
      <c r="FEL1" s="32"/>
      <c r="FEM1" s="32"/>
      <c r="FEN1" s="32"/>
      <c r="FEO1" s="32"/>
      <c r="FEP1" s="32"/>
      <c r="FEQ1" s="32"/>
      <c r="FER1" s="32"/>
      <c r="FES1" s="32"/>
      <c r="FET1" s="32"/>
      <c r="FEU1" s="32"/>
      <c r="FEV1" s="32"/>
      <c r="FEW1" s="32"/>
      <c r="FEX1" s="32"/>
      <c r="FEY1" s="32"/>
      <c r="FEZ1" s="32"/>
      <c r="FFA1" s="32"/>
      <c r="FFB1" s="32"/>
      <c r="FFC1" s="32"/>
      <c r="FFD1" s="32"/>
      <c r="FFE1" s="32"/>
      <c r="FFF1" s="32"/>
      <c r="FFG1" s="32"/>
      <c r="FFH1" s="32"/>
      <c r="FFI1" s="32"/>
      <c r="FFJ1" s="32"/>
      <c r="FFK1" s="32"/>
      <c r="FFL1" s="32"/>
      <c r="FFM1" s="32"/>
      <c r="FFN1" s="32"/>
      <c r="FFO1" s="32"/>
      <c r="FFP1" s="32"/>
      <c r="FFQ1" s="32"/>
      <c r="FFR1" s="32"/>
      <c r="FFS1" s="32"/>
      <c r="FFT1" s="32"/>
      <c r="FFU1" s="32"/>
      <c r="FFV1" s="32"/>
      <c r="FFW1" s="32"/>
      <c r="FFX1" s="32"/>
      <c r="FFY1" s="32"/>
      <c r="FFZ1" s="32"/>
      <c r="FGA1" s="32"/>
      <c r="FGB1" s="32"/>
      <c r="FGC1" s="32"/>
      <c r="FGD1" s="32"/>
      <c r="FGE1" s="32"/>
      <c r="FGF1" s="32"/>
      <c r="FGG1" s="32"/>
      <c r="FGH1" s="32"/>
      <c r="FGI1" s="32"/>
      <c r="FGJ1" s="32"/>
      <c r="FGK1" s="32"/>
      <c r="FGL1" s="32"/>
      <c r="FGM1" s="32"/>
      <c r="FGN1" s="32"/>
      <c r="FGO1" s="32"/>
      <c r="FGP1" s="32"/>
      <c r="FGQ1" s="32"/>
      <c r="FGR1" s="32"/>
      <c r="FGS1" s="32"/>
      <c r="FGT1" s="32"/>
      <c r="FGU1" s="32"/>
      <c r="FGV1" s="32"/>
      <c r="FGW1" s="32"/>
      <c r="FGX1" s="32"/>
      <c r="FGY1" s="32"/>
      <c r="FGZ1" s="32"/>
      <c r="FHA1" s="32"/>
      <c r="FHB1" s="32"/>
      <c r="FHC1" s="32"/>
      <c r="FHD1" s="32"/>
      <c r="FHE1" s="32"/>
      <c r="FHF1" s="32"/>
      <c r="FHG1" s="32"/>
      <c r="FHH1" s="32"/>
      <c r="FHI1" s="32"/>
      <c r="FHJ1" s="32"/>
      <c r="FHK1" s="32"/>
      <c r="FHL1" s="32"/>
      <c r="FHM1" s="32"/>
      <c r="FHN1" s="32"/>
      <c r="FHO1" s="32"/>
      <c r="FHP1" s="32"/>
      <c r="FHQ1" s="32"/>
      <c r="FHR1" s="32"/>
      <c r="FHS1" s="32"/>
      <c r="FHT1" s="32"/>
      <c r="FHU1" s="32"/>
      <c r="FHV1" s="32"/>
      <c r="FHW1" s="32"/>
      <c r="FHX1" s="32"/>
      <c r="FHY1" s="32"/>
      <c r="FHZ1" s="32"/>
      <c r="FIA1" s="32"/>
      <c r="FIB1" s="32"/>
      <c r="FIC1" s="32"/>
      <c r="FID1" s="32"/>
      <c r="FIE1" s="32"/>
      <c r="FIF1" s="32"/>
      <c r="FIG1" s="32"/>
      <c r="FIH1" s="32"/>
      <c r="FII1" s="32"/>
      <c r="FIJ1" s="32"/>
      <c r="FIK1" s="32"/>
      <c r="FIL1" s="32"/>
      <c r="FIM1" s="32"/>
      <c r="FIN1" s="32"/>
      <c r="FIO1" s="32"/>
      <c r="FIP1" s="32"/>
      <c r="FIQ1" s="32"/>
      <c r="FIR1" s="32"/>
      <c r="FIS1" s="32"/>
      <c r="FIT1" s="32"/>
      <c r="FIU1" s="32"/>
      <c r="FIV1" s="32"/>
      <c r="FIW1" s="32"/>
      <c r="FIX1" s="32"/>
      <c r="FIY1" s="32"/>
      <c r="FIZ1" s="32"/>
      <c r="FJA1" s="32"/>
      <c r="FJB1" s="32"/>
      <c r="FJC1" s="32"/>
      <c r="FJD1" s="32"/>
      <c r="FJE1" s="32"/>
      <c r="FJF1" s="32"/>
      <c r="FJG1" s="32"/>
      <c r="FJH1" s="32"/>
      <c r="FJI1" s="32"/>
      <c r="FJJ1" s="32"/>
      <c r="FJK1" s="32"/>
      <c r="FJL1" s="32"/>
      <c r="FJM1" s="32"/>
      <c r="FJN1" s="32"/>
      <c r="FJO1" s="32"/>
      <c r="FJP1" s="32"/>
      <c r="FJQ1" s="32"/>
      <c r="FJR1" s="32"/>
      <c r="FJS1" s="32"/>
      <c r="FJT1" s="32"/>
      <c r="FJU1" s="32"/>
      <c r="FJV1" s="32"/>
      <c r="FJW1" s="32"/>
      <c r="FJX1" s="32"/>
      <c r="FJY1" s="32"/>
      <c r="FJZ1" s="32"/>
      <c r="FKA1" s="32"/>
      <c r="FKB1" s="32"/>
      <c r="FKC1" s="32"/>
      <c r="FKD1" s="32"/>
      <c r="FKE1" s="32"/>
      <c r="FKF1" s="32"/>
      <c r="FKG1" s="32"/>
      <c r="FKH1" s="32"/>
      <c r="FKI1" s="32"/>
      <c r="FKJ1" s="32"/>
      <c r="FKK1" s="32"/>
      <c r="FKL1" s="32"/>
      <c r="FKM1" s="32"/>
      <c r="FKN1" s="32"/>
      <c r="FKO1" s="32"/>
      <c r="FKP1" s="32"/>
      <c r="FKQ1" s="32"/>
      <c r="FKR1" s="32"/>
      <c r="FKS1" s="32"/>
      <c r="FKT1" s="32"/>
      <c r="FKU1" s="32"/>
      <c r="FKV1" s="32"/>
      <c r="FKW1" s="32"/>
      <c r="FKX1" s="32"/>
      <c r="FKY1" s="32"/>
      <c r="FKZ1" s="32"/>
      <c r="FLA1" s="32"/>
      <c r="FLB1" s="32"/>
      <c r="FLC1" s="32"/>
      <c r="FLD1" s="32"/>
      <c r="FLE1" s="32"/>
      <c r="FLF1" s="32"/>
      <c r="FLG1" s="32"/>
      <c r="FLH1" s="32"/>
      <c r="FLI1" s="32"/>
      <c r="FLJ1" s="32"/>
      <c r="FLK1" s="32"/>
      <c r="FLL1" s="32"/>
      <c r="FLM1" s="32"/>
      <c r="FLN1" s="32"/>
      <c r="FLO1" s="32"/>
      <c r="FLP1" s="32"/>
      <c r="FLQ1" s="32"/>
      <c r="FLR1" s="32"/>
      <c r="FLS1" s="32"/>
      <c r="FLT1" s="32"/>
      <c r="FLU1" s="32"/>
      <c r="FLV1" s="32"/>
      <c r="FLW1" s="32"/>
      <c r="FLX1" s="32"/>
      <c r="FLY1" s="32"/>
      <c r="FLZ1" s="32"/>
      <c r="FMA1" s="32"/>
      <c r="FMB1" s="32"/>
      <c r="FMC1" s="32"/>
      <c r="FMD1" s="32"/>
      <c r="FME1" s="32"/>
      <c r="FMF1" s="32"/>
      <c r="FMG1" s="32"/>
      <c r="FMH1" s="32"/>
      <c r="FMI1" s="32"/>
      <c r="FMJ1" s="32"/>
      <c r="FMK1" s="32"/>
      <c r="FML1" s="32"/>
      <c r="FMM1" s="32"/>
      <c r="FMN1" s="32"/>
      <c r="FMO1" s="32"/>
      <c r="FMP1" s="32"/>
      <c r="FMQ1" s="32"/>
      <c r="FMR1" s="32"/>
      <c r="FMS1" s="32"/>
      <c r="FMT1" s="32"/>
      <c r="FMU1" s="32"/>
      <c r="FMV1" s="32"/>
      <c r="FMW1" s="32"/>
      <c r="FMX1" s="32"/>
      <c r="FMY1" s="32"/>
      <c r="FMZ1" s="32"/>
      <c r="FNA1" s="32"/>
      <c r="FNB1" s="32"/>
      <c r="FNC1" s="32"/>
      <c r="FND1" s="32"/>
      <c r="FNE1" s="32"/>
      <c r="FNF1" s="32"/>
      <c r="FNG1" s="32"/>
      <c r="FNH1" s="32"/>
      <c r="FNI1" s="32"/>
      <c r="FNJ1" s="32"/>
      <c r="FNK1" s="32"/>
      <c r="FNL1" s="32"/>
      <c r="FNM1" s="32"/>
      <c r="FNN1" s="32"/>
      <c r="FNO1" s="32"/>
      <c r="FNP1" s="32"/>
      <c r="FNQ1" s="32"/>
      <c r="FNR1" s="32"/>
      <c r="FNS1" s="32"/>
      <c r="FNT1" s="32"/>
      <c r="FNU1" s="32"/>
      <c r="FNV1" s="32"/>
      <c r="FNW1" s="32"/>
      <c r="FNX1" s="32"/>
      <c r="FNY1" s="32"/>
      <c r="FNZ1" s="32"/>
      <c r="FOA1" s="32"/>
      <c r="FOB1" s="32"/>
      <c r="FOC1" s="32"/>
      <c r="FOD1" s="32"/>
      <c r="FOE1" s="32"/>
      <c r="FOF1" s="32"/>
      <c r="FOG1" s="32"/>
      <c r="FOH1" s="32"/>
      <c r="FOI1" s="32"/>
      <c r="FOJ1" s="32"/>
      <c r="FOK1" s="32"/>
      <c r="FOL1" s="32"/>
      <c r="FOM1" s="32"/>
      <c r="FON1" s="32"/>
      <c r="FOO1" s="32"/>
      <c r="FOP1" s="32"/>
      <c r="FOQ1" s="32"/>
      <c r="FOR1" s="32"/>
      <c r="FOS1" s="32"/>
      <c r="FOT1" s="32"/>
      <c r="FOU1" s="32"/>
      <c r="FOV1" s="32"/>
      <c r="FOW1" s="32"/>
      <c r="FOX1" s="32"/>
      <c r="FOY1" s="32"/>
      <c r="FOZ1" s="32"/>
      <c r="FPA1" s="32"/>
      <c r="FPB1" s="32"/>
      <c r="FPC1" s="32"/>
      <c r="FPD1" s="32"/>
      <c r="FPE1" s="32"/>
      <c r="FPF1" s="32"/>
      <c r="FPG1" s="32"/>
      <c r="FPH1" s="32"/>
      <c r="FPI1" s="32"/>
      <c r="FPJ1" s="32"/>
      <c r="FPK1" s="32"/>
      <c r="FPL1" s="32"/>
      <c r="FPM1" s="32"/>
      <c r="FPN1" s="32"/>
      <c r="FPO1" s="32"/>
      <c r="FPP1" s="32"/>
      <c r="FPQ1" s="32"/>
      <c r="FPR1" s="32"/>
      <c r="FPS1" s="32"/>
      <c r="FPT1" s="32"/>
      <c r="FPU1" s="32"/>
      <c r="FPV1" s="32"/>
      <c r="FPW1" s="32"/>
      <c r="FPX1" s="32"/>
      <c r="FPY1" s="32"/>
      <c r="FPZ1" s="32"/>
      <c r="FQA1" s="32"/>
      <c r="FQB1" s="32"/>
      <c r="FQC1" s="32"/>
      <c r="FQD1" s="32"/>
      <c r="FQE1" s="32"/>
      <c r="FQF1" s="32"/>
      <c r="FQG1" s="32"/>
      <c r="FQH1" s="32"/>
      <c r="FQI1" s="32"/>
      <c r="FQJ1" s="32"/>
      <c r="FQK1" s="32"/>
      <c r="FQL1" s="32"/>
      <c r="FQM1" s="32"/>
      <c r="FQN1" s="32"/>
      <c r="FQO1" s="32"/>
      <c r="FQP1" s="32"/>
      <c r="FQQ1" s="32"/>
      <c r="FQR1" s="32"/>
      <c r="FQS1" s="32"/>
      <c r="FQT1" s="32"/>
      <c r="FQU1" s="32"/>
      <c r="FQV1" s="32"/>
      <c r="FQW1" s="32"/>
      <c r="FQX1" s="32"/>
      <c r="FQY1" s="32"/>
      <c r="FQZ1" s="32"/>
      <c r="FRA1" s="32"/>
      <c r="FRB1" s="32"/>
      <c r="FRC1" s="32"/>
      <c r="FRD1" s="32"/>
      <c r="FRE1" s="32"/>
      <c r="FRF1" s="32"/>
      <c r="FRG1" s="32"/>
      <c r="FRH1" s="32"/>
      <c r="FRI1" s="32"/>
      <c r="FRJ1" s="32"/>
      <c r="FRK1" s="32"/>
      <c r="FRL1" s="32"/>
      <c r="FRM1" s="32"/>
      <c r="FRN1" s="32"/>
      <c r="FRO1" s="32"/>
      <c r="FRP1" s="32"/>
      <c r="FRQ1" s="32"/>
      <c r="FRR1" s="32"/>
      <c r="FRS1" s="32"/>
      <c r="FRT1" s="32"/>
      <c r="FRU1" s="32"/>
      <c r="FRV1" s="32"/>
      <c r="FRW1" s="32"/>
      <c r="FRX1" s="32"/>
      <c r="FRY1" s="32"/>
      <c r="FRZ1" s="32"/>
      <c r="FSA1" s="32"/>
      <c r="FSB1" s="32"/>
      <c r="FSC1" s="32"/>
      <c r="FSD1" s="32"/>
      <c r="FSE1" s="32"/>
      <c r="FSF1" s="32"/>
      <c r="FSG1" s="32"/>
      <c r="FSH1" s="32"/>
      <c r="FSI1" s="32"/>
      <c r="FSJ1" s="32"/>
      <c r="FSK1" s="32"/>
      <c r="FSL1" s="32"/>
      <c r="FSM1" s="32"/>
      <c r="FSN1" s="32"/>
      <c r="FSO1" s="32"/>
      <c r="FSP1" s="32"/>
      <c r="FSQ1" s="32"/>
      <c r="FSR1" s="32"/>
      <c r="FSS1" s="32"/>
      <c r="FST1" s="32"/>
      <c r="FSU1" s="32"/>
      <c r="FSV1" s="32"/>
      <c r="FSW1" s="32"/>
      <c r="FSX1" s="32"/>
      <c r="FSY1" s="32"/>
      <c r="FSZ1" s="32"/>
      <c r="FTA1" s="32"/>
      <c r="FTB1" s="32"/>
      <c r="FTC1" s="32"/>
      <c r="FTD1" s="32"/>
      <c r="FTE1" s="32"/>
      <c r="FTF1" s="32"/>
      <c r="FTG1" s="32"/>
      <c r="FTH1" s="32"/>
      <c r="FTI1" s="32"/>
      <c r="FTJ1" s="32"/>
      <c r="FTK1" s="32"/>
      <c r="FTL1" s="32"/>
      <c r="FTM1" s="32"/>
      <c r="FTN1" s="32"/>
      <c r="FTO1" s="32"/>
      <c r="FTP1" s="32"/>
      <c r="FTQ1" s="32"/>
      <c r="FTR1" s="32"/>
      <c r="FTS1" s="32"/>
      <c r="FTT1" s="32"/>
      <c r="FTU1" s="32"/>
      <c r="FTV1" s="32"/>
      <c r="FTW1" s="32"/>
      <c r="FTX1" s="32"/>
      <c r="FTY1" s="32"/>
      <c r="FTZ1" s="32"/>
      <c r="FUA1" s="32"/>
      <c r="FUB1" s="32"/>
      <c r="FUC1" s="32"/>
      <c r="FUD1" s="32"/>
      <c r="FUE1" s="32"/>
      <c r="FUF1" s="32"/>
      <c r="FUG1" s="32"/>
      <c r="FUH1" s="32"/>
      <c r="FUI1" s="32"/>
      <c r="FUJ1" s="32"/>
      <c r="FUK1" s="32"/>
      <c r="FUL1" s="32"/>
      <c r="FUM1" s="32"/>
      <c r="FUN1" s="32"/>
      <c r="FUO1" s="32"/>
      <c r="FUP1" s="32"/>
      <c r="FUQ1" s="32"/>
      <c r="FUR1" s="32"/>
      <c r="FUS1" s="32"/>
      <c r="FUT1" s="32"/>
      <c r="FUU1" s="32"/>
      <c r="FUV1" s="32"/>
      <c r="FUW1" s="32"/>
      <c r="FUX1" s="32"/>
      <c r="FUY1" s="32"/>
      <c r="FUZ1" s="32"/>
      <c r="FVA1" s="32"/>
      <c r="FVB1" s="32"/>
      <c r="FVC1" s="32"/>
      <c r="FVD1" s="32"/>
      <c r="FVE1" s="32"/>
      <c r="FVF1" s="32"/>
      <c r="FVG1" s="32"/>
      <c r="FVH1" s="32"/>
      <c r="FVI1" s="32"/>
      <c r="FVJ1" s="32"/>
      <c r="FVK1" s="32"/>
      <c r="FVL1" s="32"/>
      <c r="FVM1" s="32"/>
      <c r="FVN1" s="32"/>
      <c r="FVO1" s="32"/>
      <c r="FVP1" s="32"/>
      <c r="FVQ1" s="32"/>
      <c r="FVR1" s="32"/>
      <c r="FVS1" s="32"/>
      <c r="FVT1" s="32"/>
      <c r="FVU1" s="32"/>
      <c r="FVV1" s="32"/>
      <c r="FVW1" s="32"/>
      <c r="FVX1" s="32"/>
      <c r="FVY1" s="32"/>
      <c r="FVZ1" s="32"/>
      <c r="FWA1" s="32"/>
      <c r="FWB1" s="32"/>
      <c r="FWC1" s="32"/>
      <c r="FWD1" s="32"/>
      <c r="FWE1" s="32"/>
      <c r="FWF1" s="32"/>
      <c r="FWG1" s="32"/>
      <c r="FWH1" s="32"/>
      <c r="FWI1" s="32"/>
      <c r="FWJ1" s="32"/>
      <c r="FWK1" s="32"/>
      <c r="FWL1" s="32"/>
      <c r="FWM1" s="32"/>
      <c r="FWN1" s="32"/>
      <c r="FWO1" s="32"/>
      <c r="FWP1" s="32"/>
      <c r="FWQ1" s="32"/>
      <c r="FWR1" s="32"/>
      <c r="FWS1" s="32"/>
      <c r="FWT1" s="32"/>
      <c r="FWU1" s="32"/>
      <c r="FWV1" s="32"/>
      <c r="FWW1" s="32"/>
      <c r="FWX1" s="32"/>
      <c r="FWY1" s="32"/>
      <c r="FWZ1" s="32"/>
      <c r="FXA1" s="32"/>
      <c r="FXB1" s="32"/>
      <c r="FXC1" s="32"/>
      <c r="FXD1" s="32"/>
      <c r="FXE1" s="32"/>
      <c r="FXF1" s="32"/>
      <c r="FXG1" s="32"/>
      <c r="FXH1" s="32"/>
      <c r="FXI1" s="32"/>
      <c r="FXJ1" s="32"/>
      <c r="FXK1" s="32"/>
      <c r="FXL1" s="32"/>
      <c r="FXM1" s="32"/>
      <c r="FXN1" s="32"/>
      <c r="FXO1" s="32"/>
      <c r="FXP1" s="32"/>
      <c r="FXQ1" s="32"/>
      <c r="FXR1" s="32"/>
      <c r="FXS1" s="32"/>
      <c r="FXT1" s="32"/>
      <c r="FXU1" s="32"/>
      <c r="FXV1" s="32"/>
      <c r="FXW1" s="32"/>
      <c r="FXX1" s="32"/>
      <c r="FXY1" s="32"/>
      <c r="FXZ1" s="32"/>
      <c r="FYA1" s="32"/>
      <c r="FYB1" s="32"/>
      <c r="FYC1" s="32"/>
      <c r="FYD1" s="32"/>
      <c r="FYE1" s="32"/>
      <c r="FYF1" s="32"/>
      <c r="FYG1" s="32"/>
      <c r="FYH1" s="32"/>
      <c r="FYI1" s="32"/>
      <c r="FYJ1" s="32"/>
      <c r="FYK1" s="32"/>
      <c r="FYL1" s="32"/>
      <c r="FYM1" s="32"/>
      <c r="FYN1" s="32"/>
      <c r="FYO1" s="32"/>
      <c r="FYP1" s="32"/>
      <c r="FYQ1" s="32"/>
      <c r="FYR1" s="32"/>
      <c r="FYS1" s="32"/>
      <c r="FYT1" s="32"/>
      <c r="FYU1" s="32"/>
      <c r="FYV1" s="32"/>
      <c r="FYW1" s="32"/>
      <c r="FYX1" s="32"/>
      <c r="FYY1" s="32"/>
      <c r="FYZ1" s="32"/>
      <c r="FZA1" s="32"/>
      <c r="FZB1" s="32"/>
      <c r="FZC1" s="32"/>
      <c r="FZD1" s="32"/>
      <c r="FZE1" s="32"/>
      <c r="FZF1" s="32"/>
      <c r="FZG1" s="32"/>
      <c r="FZH1" s="32"/>
      <c r="FZI1" s="32"/>
      <c r="FZJ1" s="32"/>
      <c r="FZK1" s="32"/>
      <c r="FZL1" s="32"/>
      <c r="FZM1" s="32"/>
      <c r="FZN1" s="32"/>
      <c r="FZO1" s="32"/>
      <c r="FZP1" s="32"/>
      <c r="FZQ1" s="32"/>
      <c r="FZR1" s="32"/>
      <c r="FZS1" s="32"/>
      <c r="FZT1" s="32"/>
      <c r="FZU1" s="32"/>
      <c r="FZV1" s="32"/>
      <c r="FZW1" s="32"/>
      <c r="FZX1" s="32"/>
      <c r="FZY1" s="32"/>
      <c r="FZZ1" s="32"/>
      <c r="GAA1" s="32"/>
      <c r="GAB1" s="32"/>
      <c r="GAC1" s="32"/>
      <c r="GAD1" s="32"/>
      <c r="GAE1" s="32"/>
      <c r="GAF1" s="32"/>
      <c r="GAG1" s="32"/>
      <c r="GAH1" s="32"/>
      <c r="GAI1" s="32"/>
      <c r="GAJ1" s="32"/>
      <c r="GAK1" s="32"/>
      <c r="GAL1" s="32"/>
      <c r="GAM1" s="32"/>
      <c r="GAN1" s="32"/>
      <c r="GAO1" s="32"/>
      <c r="GAP1" s="32"/>
      <c r="GAQ1" s="32"/>
      <c r="GAR1" s="32"/>
      <c r="GAS1" s="32"/>
      <c r="GAT1" s="32"/>
      <c r="GAU1" s="32"/>
      <c r="GAV1" s="32"/>
      <c r="GAW1" s="32"/>
      <c r="GAX1" s="32"/>
      <c r="GAY1" s="32"/>
      <c r="GAZ1" s="32"/>
      <c r="GBA1" s="32"/>
      <c r="GBB1" s="32"/>
      <c r="GBC1" s="32"/>
      <c r="GBD1" s="32"/>
      <c r="GBE1" s="32"/>
      <c r="GBF1" s="32"/>
      <c r="GBG1" s="32"/>
      <c r="GBH1" s="32"/>
      <c r="GBI1" s="32"/>
      <c r="GBJ1" s="32"/>
      <c r="GBK1" s="32"/>
      <c r="GBL1" s="32"/>
      <c r="GBM1" s="32"/>
      <c r="GBN1" s="32"/>
      <c r="GBO1" s="32"/>
      <c r="GBP1" s="32"/>
      <c r="GBQ1" s="32"/>
      <c r="GBR1" s="32"/>
      <c r="GBS1" s="32"/>
      <c r="GBT1" s="32"/>
      <c r="GBU1" s="32"/>
      <c r="GBV1" s="32"/>
      <c r="GBW1" s="32"/>
      <c r="GBX1" s="32"/>
      <c r="GBY1" s="32"/>
      <c r="GBZ1" s="32"/>
      <c r="GCA1" s="32"/>
      <c r="GCB1" s="32"/>
      <c r="GCC1" s="32"/>
      <c r="GCD1" s="32"/>
      <c r="GCE1" s="32"/>
      <c r="GCF1" s="32"/>
      <c r="GCG1" s="32"/>
      <c r="GCH1" s="32"/>
      <c r="GCI1" s="32"/>
      <c r="GCJ1" s="32"/>
      <c r="GCK1" s="32"/>
      <c r="GCL1" s="32"/>
      <c r="GCM1" s="32"/>
      <c r="GCN1" s="32"/>
      <c r="GCO1" s="32"/>
      <c r="GCP1" s="32"/>
      <c r="GCQ1" s="32"/>
      <c r="GCR1" s="32"/>
      <c r="GCS1" s="32"/>
      <c r="GCT1" s="32"/>
      <c r="GCU1" s="32"/>
      <c r="GCV1" s="32"/>
      <c r="GCW1" s="32"/>
      <c r="GCX1" s="32"/>
      <c r="GCY1" s="32"/>
      <c r="GCZ1" s="32"/>
      <c r="GDA1" s="32"/>
      <c r="GDB1" s="32"/>
      <c r="GDC1" s="32"/>
      <c r="GDD1" s="32"/>
      <c r="GDE1" s="32"/>
      <c r="GDF1" s="32"/>
      <c r="GDG1" s="32"/>
      <c r="GDH1" s="32"/>
      <c r="GDI1" s="32"/>
      <c r="GDJ1" s="32"/>
      <c r="GDK1" s="32"/>
      <c r="GDL1" s="32"/>
      <c r="GDM1" s="32"/>
      <c r="GDN1" s="32"/>
      <c r="GDO1" s="32"/>
      <c r="GDP1" s="32"/>
      <c r="GDQ1" s="32"/>
      <c r="GDR1" s="32"/>
      <c r="GDS1" s="32"/>
      <c r="GDT1" s="32"/>
      <c r="GDU1" s="32"/>
      <c r="GDV1" s="32"/>
      <c r="GDW1" s="32"/>
      <c r="GDX1" s="32"/>
      <c r="GDY1" s="32"/>
      <c r="GDZ1" s="32"/>
      <c r="GEA1" s="32"/>
      <c r="GEB1" s="32"/>
      <c r="GEC1" s="32"/>
      <c r="GED1" s="32"/>
      <c r="GEE1" s="32"/>
      <c r="GEF1" s="32"/>
      <c r="GEG1" s="32"/>
      <c r="GEH1" s="32"/>
      <c r="GEI1" s="32"/>
      <c r="GEJ1" s="32"/>
      <c r="GEK1" s="32"/>
      <c r="GEL1" s="32"/>
      <c r="GEM1" s="32"/>
      <c r="GEN1" s="32"/>
      <c r="GEO1" s="32"/>
      <c r="GEP1" s="32"/>
      <c r="GEQ1" s="32"/>
      <c r="GER1" s="32"/>
      <c r="GES1" s="32"/>
      <c r="GET1" s="32"/>
      <c r="GEU1" s="32"/>
      <c r="GEV1" s="32"/>
      <c r="GEW1" s="32"/>
      <c r="GEX1" s="32"/>
      <c r="GEY1" s="32"/>
      <c r="GEZ1" s="32"/>
      <c r="GFA1" s="32"/>
      <c r="GFB1" s="32"/>
      <c r="GFC1" s="32"/>
      <c r="GFD1" s="32"/>
      <c r="GFE1" s="32"/>
      <c r="GFF1" s="32"/>
      <c r="GFG1" s="32"/>
      <c r="GFH1" s="32"/>
      <c r="GFI1" s="32"/>
      <c r="GFJ1" s="32"/>
      <c r="GFK1" s="32"/>
      <c r="GFL1" s="32"/>
      <c r="GFM1" s="32"/>
      <c r="GFN1" s="32"/>
      <c r="GFO1" s="32"/>
      <c r="GFP1" s="32"/>
      <c r="GFQ1" s="32"/>
      <c r="GFR1" s="32"/>
      <c r="GFS1" s="32"/>
      <c r="GFT1" s="32"/>
      <c r="GFU1" s="32"/>
      <c r="GFV1" s="32"/>
      <c r="GFW1" s="32"/>
      <c r="GFX1" s="32"/>
      <c r="GFY1" s="32"/>
      <c r="GFZ1" s="32"/>
      <c r="GGA1" s="32"/>
      <c r="GGB1" s="32"/>
      <c r="GGC1" s="32"/>
      <c r="GGD1" s="32"/>
      <c r="GGE1" s="32"/>
      <c r="GGF1" s="32"/>
      <c r="GGG1" s="32"/>
      <c r="GGH1" s="32"/>
      <c r="GGI1" s="32"/>
      <c r="GGJ1" s="32"/>
      <c r="GGK1" s="32"/>
      <c r="GGL1" s="32"/>
      <c r="GGM1" s="32"/>
      <c r="GGN1" s="32"/>
      <c r="GGO1" s="32"/>
      <c r="GGP1" s="32"/>
      <c r="GGQ1" s="32"/>
      <c r="GGR1" s="32"/>
      <c r="GGS1" s="32"/>
      <c r="GGT1" s="32"/>
      <c r="GGU1" s="32"/>
      <c r="GGV1" s="32"/>
      <c r="GGW1" s="32"/>
      <c r="GGX1" s="32"/>
      <c r="GGY1" s="32"/>
      <c r="GGZ1" s="32"/>
      <c r="GHA1" s="32"/>
      <c r="GHB1" s="32"/>
      <c r="GHC1" s="32"/>
      <c r="GHD1" s="32"/>
      <c r="GHE1" s="32"/>
      <c r="GHF1" s="32"/>
      <c r="GHG1" s="32"/>
      <c r="GHH1" s="32"/>
      <c r="GHI1" s="32"/>
      <c r="GHJ1" s="32"/>
      <c r="GHK1" s="32"/>
      <c r="GHL1" s="32"/>
      <c r="GHM1" s="32"/>
      <c r="GHN1" s="32"/>
      <c r="GHO1" s="32"/>
      <c r="GHP1" s="32"/>
      <c r="GHQ1" s="32"/>
      <c r="GHR1" s="32"/>
      <c r="GHS1" s="32"/>
      <c r="GHT1" s="32"/>
      <c r="GHU1" s="32"/>
      <c r="GHV1" s="32"/>
      <c r="GHW1" s="32"/>
      <c r="GHX1" s="32"/>
      <c r="GHY1" s="32"/>
      <c r="GHZ1" s="32"/>
      <c r="GIA1" s="32"/>
      <c r="GIB1" s="32"/>
      <c r="GIC1" s="32"/>
      <c r="GID1" s="32"/>
      <c r="GIE1" s="32"/>
      <c r="GIF1" s="32"/>
      <c r="GIG1" s="32"/>
      <c r="GIH1" s="32"/>
      <c r="GII1" s="32"/>
      <c r="GIJ1" s="32"/>
      <c r="GIK1" s="32"/>
      <c r="GIL1" s="32"/>
      <c r="GIM1" s="32"/>
      <c r="GIN1" s="32"/>
      <c r="GIO1" s="32"/>
      <c r="GIP1" s="32"/>
      <c r="GIQ1" s="32"/>
      <c r="GIR1" s="32"/>
      <c r="GIS1" s="32"/>
      <c r="GIT1" s="32"/>
      <c r="GIU1" s="32"/>
      <c r="GIV1" s="32"/>
      <c r="GIW1" s="32"/>
      <c r="GIX1" s="32"/>
      <c r="GIY1" s="32"/>
      <c r="GIZ1" s="32"/>
      <c r="GJA1" s="32"/>
      <c r="GJB1" s="32"/>
      <c r="GJC1" s="32"/>
      <c r="GJD1" s="32"/>
      <c r="GJE1" s="32"/>
      <c r="GJF1" s="32"/>
      <c r="GJG1" s="32"/>
      <c r="GJH1" s="32"/>
      <c r="GJI1" s="32"/>
      <c r="GJJ1" s="32"/>
      <c r="GJK1" s="32"/>
      <c r="GJL1" s="32"/>
      <c r="GJM1" s="32"/>
      <c r="GJN1" s="32"/>
      <c r="GJO1" s="32"/>
      <c r="GJP1" s="32"/>
      <c r="GJQ1" s="32"/>
      <c r="GJR1" s="32"/>
      <c r="GJS1" s="32"/>
      <c r="GJT1" s="32"/>
      <c r="GJU1" s="32"/>
      <c r="GJV1" s="32"/>
      <c r="GJW1" s="32"/>
      <c r="GJX1" s="32"/>
      <c r="GJY1" s="32"/>
      <c r="GJZ1" s="32"/>
      <c r="GKA1" s="32"/>
      <c r="GKB1" s="32"/>
      <c r="GKC1" s="32"/>
      <c r="GKD1" s="32"/>
      <c r="GKE1" s="32"/>
      <c r="GKF1" s="32"/>
      <c r="GKG1" s="32"/>
      <c r="GKH1" s="32"/>
      <c r="GKI1" s="32"/>
      <c r="GKJ1" s="32"/>
      <c r="GKK1" s="32"/>
      <c r="GKL1" s="32"/>
      <c r="GKM1" s="32"/>
      <c r="GKN1" s="32"/>
      <c r="GKO1" s="32"/>
      <c r="GKP1" s="32"/>
      <c r="GKQ1" s="32"/>
      <c r="GKR1" s="32"/>
      <c r="GKS1" s="32"/>
      <c r="GKT1" s="32"/>
      <c r="GKU1" s="32"/>
      <c r="GKV1" s="32"/>
      <c r="GKW1" s="32"/>
      <c r="GKX1" s="32"/>
      <c r="GKY1" s="32"/>
      <c r="GKZ1" s="32"/>
      <c r="GLA1" s="32"/>
      <c r="GLB1" s="32"/>
      <c r="GLC1" s="32"/>
      <c r="GLD1" s="32"/>
      <c r="GLE1" s="32"/>
      <c r="GLF1" s="32"/>
      <c r="GLG1" s="32"/>
      <c r="GLH1" s="32"/>
      <c r="GLI1" s="32"/>
      <c r="GLJ1" s="32"/>
      <c r="GLK1" s="32"/>
      <c r="GLL1" s="32"/>
      <c r="GLM1" s="32"/>
      <c r="GLN1" s="32"/>
      <c r="GLO1" s="32"/>
      <c r="GLP1" s="32"/>
      <c r="GLQ1" s="32"/>
      <c r="GLR1" s="32"/>
      <c r="GLS1" s="32"/>
      <c r="GLT1" s="32"/>
      <c r="GLU1" s="32"/>
      <c r="GLV1" s="32"/>
      <c r="GLW1" s="32"/>
      <c r="GLX1" s="32"/>
      <c r="GLY1" s="32"/>
      <c r="GLZ1" s="32"/>
      <c r="GMA1" s="32"/>
      <c r="GMB1" s="32"/>
      <c r="GMC1" s="32"/>
      <c r="GMD1" s="32"/>
      <c r="GME1" s="32"/>
      <c r="GMF1" s="32"/>
      <c r="GMG1" s="32"/>
      <c r="GMH1" s="32"/>
      <c r="GMI1" s="32"/>
      <c r="GMJ1" s="32"/>
      <c r="GMK1" s="32"/>
      <c r="GML1" s="32"/>
      <c r="GMM1" s="32"/>
      <c r="GMN1" s="32"/>
      <c r="GMO1" s="32"/>
      <c r="GMP1" s="32"/>
      <c r="GMQ1" s="32"/>
      <c r="GMR1" s="32"/>
      <c r="GMS1" s="32"/>
      <c r="GMT1" s="32"/>
      <c r="GMU1" s="32"/>
      <c r="GMV1" s="32"/>
      <c r="GMW1" s="32"/>
      <c r="GMX1" s="32"/>
      <c r="GMY1" s="32"/>
      <c r="GMZ1" s="32"/>
      <c r="GNA1" s="32"/>
      <c r="GNB1" s="32"/>
      <c r="GNC1" s="32"/>
      <c r="GND1" s="32"/>
      <c r="GNE1" s="32"/>
      <c r="GNF1" s="32"/>
      <c r="GNG1" s="32"/>
      <c r="GNH1" s="32"/>
      <c r="GNI1" s="32"/>
      <c r="GNJ1" s="32"/>
      <c r="GNK1" s="32"/>
      <c r="GNL1" s="32"/>
      <c r="GNM1" s="32"/>
      <c r="GNN1" s="32"/>
      <c r="GNO1" s="32"/>
      <c r="GNP1" s="32"/>
      <c r="GNQ1" s="32"/>
      <c r="GNR1" s="32"/>
      <c r="GNS1" s="32"/>
      <c r="GNT1" s="32"/>
      <c r="GNU1" s="32"/>
      <c r="GNV1" s="32"/>
      <c r="GNW1" s="32"/>
      <c r="GNX1" s="32"/>
      <c r="GNY1" s="32"/>
      <c r="GNZ1" s="32"/>
      <c r="GOA1" s="32"/>
      <c r="GOB1" s="32"/>
      <c r="GOC1" s="32"/>
      <c r="GOD1" s="32"/>
      <c r="GOE1" s="32"/>
      <c r="GOF1" s="32"/>
      <c r="GOG1" s="32"/>
      <c r="GOH1" s="32"/>
      <c r="GOI1" s="32"/>
      <c r="GOJ1" s="32"/>
      <c r="GOK1" s="32"/>
      <c r="GOL1" s="32"/>
      <c r="GOM1" s="32"/>
      <c r="GON1" s="32"/>
      <c r="GOO1" s="32"/>
      <c r="GOP1" s="32"/>
      <c r="GOQ1" s="32"/>
      <c r="GOR1" s="32"/>
      <c r="GOS1" s="32"/>
      <c r="GOT1" s="32"/>
      <c r="GOU1" s="32"/>
      <c r="GOV1" s="32"/>
      <c r="GOW1" s="32"/>
      <c r="GOX1" s="32"/>
      <c r="GOY1" s="32"/>
      <c r="GOZ1" s="32"/>
      <c r="GPA1" s="32"/>
      <c r="GPB1" s="32"/>
      <c r="GPC1" s="32"/>
      <c r="GPD1" s="32"/>
      <c r="GPE1" s="32"/>
      <c r="GPF1" s="32"/>
      <c r="GPG1" s="32"/>
      <c r="GPH1" s="32"/>
      <c r="GPI1" s="32"/>
      <c r="GPJ1" s="32"/>
      <c r="GPK1" s="32"/>
      <c r="GPL1" s="32"/>
      <c r="GPM1" s="32"/>
      <c r="GPN1" s="32"/>
      <c r="GPO1" s="32"/>
      <c r="GPP1" s="32"/>
      <c r="GPQ1" s="32"/>
      <c r="GPR1" s="32"/>
      <c r="GPS1" s="32"/>
      <c r="GPT1" s="32"/>
      <c r="GPU1" s="32"/>
      <c r="GPV1" s="32"/>
      <c r="GPW1" s="32"/>
      <c r="GPX1" s="32"/>
      <c r="GPY1" s="32"/>
      <c r="GPZ1" s="32"/>
      <c r="GQA1" s="32"/>
      <c r="GQB1" s="32"/>
      <c r="GQC1" s="32"/>
      <c r="GQD1" s="32"/>
      <c r="GQE1" s="32"/>
      <c r="GQF1" s="32"/>
      <c r="GQG1" s="32"/>
      <c r="GQH1" s="32"/>
      <c r="GQI1" s="32"/>
      <c r="GQJ1" s="32"/>
      <c r="GQK1" s="32"/>
      <c r="GQL1" s="32"/>
      <c r="GQM1" s="32"/>
      <c r="GQN1" s="32"/>
      <c r="GQO1" s="32"/>
      <c r="GQP1" s="32"/>
      <c r="GQQ1" s="32"/>
      <c r="GQR1" s="32"/>
      <c r="GQS1" s="32"/>
      <c r="GQT1" s="32"/>
      <c r="GQU1" s="32"/>
      <c r="GQV1" s="32"/>
      <c r="GQW1" s="32"/>
      <c r="GQX1" s="32"/>
      <c r="GQY1" s="32"/>
      <c r="GQZ1" s="32"/>
      <c r="GRA1" s="32"/>
      <c r="GRB1" s="32"/>
      <c r="GRC1" s="32"/>
      <c r="GRD1" s="32"/>
      <c r="GRE1" s="32"/>
      <c r="GRF1" s="32"/>
      <c r="GRG1" s="32"/>
      <c r="GRH1" s="32"/>
      <c r="GRI1" s="32"/>
      <c r="GRJ1" s="32"/>
      <c r="GRK1" s="32"/>
      <c r="GRL1" s="32"/>
      <c r="GRM1" s="32"/>
      <c r="GRN1" s="32"/>
      <c r="GRO1" s="32"/>
      <c r="GRP1" s="32"/>
      <c r="GRQ1" s="32"/>
      <c r="GRR1" s="32"/>
      <c r="GRS1" s="32"/>
      <c r="GRT1" s="32"/>
      <c r="GRU1" s="32"/>
      <c r="GRV1" s="32"/>
      <c r="GRW1" s="32"/>
      <c r="GRX1" s="32"/>
      <c r="GRY1" s="32"/>
      <c r="GRZ1" s="32"/>
      <c r="GSA1" s="32"/>
      <c r="GSB1" s="32"/>
      <c r="GSC1" s="32"/>
      <c r="GSD1" s="32"/>
      <c r="GSE1" s="32"/>
      <c r="GSF1" s="32"/>
      <c r="GSG1" s="32"/>
      <c r="GSH1" s="32"/>
      <c r="GSI1" s="32"/>
      <c r="GSJ1" s="32"/>
      <c r="GSK1" s="32"/>
      <c r="GSL1" s="32"/>
      <c r="GSM1" s="32"/>
      <c r="GSN1" s="32"/>
      <c r="GSO1" s="32"/>
      <c r="GSP1" s="32"/>
      <c r="GSQ1" s="32"/>
      <c r="GSR1" s="32"/>
      <c r="GSS1" s="32"/>
      <c r="GST1" s="32"/>
      <c r="GSU1" s="32"/>
      <c r="GSV1" s="32"/>
      <c r="GSW1" s="32"/>
      <c r="GSX1" s="32"/>
      <c r="GSY1" s="32"/>
      <c r="GSZ1" s="32"/>
      <c r="GTA1" s="32"/>
      <c r="GTB1" s="32"/>
      <c r="GTC1" s="32"/>
      <c r="GTD1" s="32"/>
      <c r="GTE1" s="32"/>
      <c r="GTF1" s="32"/>
      <c r="GTG1" s="32"/>
      <c r="GTH1" s="32"/>
      <c r="GTI1" s="32"/>
      <c r="GTJ1" s="32"/>
      <c r="GTK1" s="32"/>
      <c r="GTL1" s="32"/>
      <c r="GTM1" s="32"/>
      <c r="GTN1" s="32"/>
      <c r="GTO1" s="32"/>
      <c r="GTP1" s="32"/>
      <c r="GTQ1" s="32"/>
      <c r="GTR1" s="32"/>
      <c r="GTS1" s="32"/>
      <c r="GTT1" s="32"/>
      <c r="GTU1" s="32"/>
      <c r="GTV1" s="32"/>
      <c r="GTW1" s="32"/>
      <c r="GTX1" s="32"/>
      <c r="GTY1" s="32"/>
      <c r="GTZ1" s="32"/>
      <c r="GUA1" s="32"/>
      <c r="GUB1" s="32"/>
      <c r="GUC1" s="32"/>
      <c r="GUD1" s="32"/>
      <c r="GUE1" s="32"/>
      <c r="GUF1" s="32"/>
      <c r="GUG1" s="32"/>
      <c r="GUH1" s="32"/>
      <c r="GUI1" s="32"/>
      <c r="GUJ1" s="32"/>
      <c r="GUK1" s="32"/>
      <c r="GUL1" s="32"/>
      <c r="GUM1" s="32"/>
      <c r="GUN1" s="32"/>
      <c r="GUO1" s="32"/>
      <c r="GUP1" s="32"/>
      <c r="GUQ1" s="32"/>
      <c r="GUR1" s="32"/>
      <c r="GUS1" s="32"/>
      <c r="GUT1" s="32"/>
      <c r="GUU1" s="32"/>
      <c r="GUV1" s="32"/>
      <c r="GUW1" s="32"/>
      <c r="GUX1" s="32"/>
      <c r="GUY1" s="32"/>
      <c r="GUZ1" s="32"/>
      <c r="GVA1" s="32"/>
      <c r="GVB1" s="32"/>
      <c r="GVC1" s="32"/>
      <c r="GVD1" s="32"/>
      <c r="GVE1" s="32"/>
      <c r="GVF1" s="32"/>
      <c r="GVG1" s="32"/>
      <c r="GVH1" s="32"/>
      <c r="GVI1" s="32"/>
      <c r="GVJ1" s="32"/>
      <c r="GVK1" s="32"/>
      <c r="GVL1" s="32"/>
      <c r="GVM1" s="32"/>
      <c r="GVN1" s="32"/>
      <c r="GVO1" s="32"/>
      <c r="GVP1" s="32"/>
      <c r="GVQ1" s="32"/>
      <c r="GVR1" s="32"/>
      <c r="GVS1" s="32"/>
      <c r="GVT1" s="32"/>
      <c r="GVU1" s="32"/>
      <c r="GVV1" s="32"/>
      <c r="GVW1" s="32"/>
      <c r="GVX1" s="32"/>
      <c r="GVY1" s="32"/>
      <c r="GVZ1" s="32"/>
      <c r="GWA1" s="32"/>
      <c r="GWB1" s="32"/>
      <c r="GWC1" s="32"/>
      <c r="GWD1" s="32"/>
      <c r="GWE1" s="32"/>
      <c r="GWF1" s="32"/>
      <c r="GWG1" s="32"/>
      <c r="GWH1" s="32"/>
      <c r="GWI1" s="32"/>
      <c r="GWJ1" s="32"/>
      <c r="GWK1" s="32"/>
      <c r="GWL1" s="32"/>
      <c r="GWM1" s="32"/>
      <c r="GWN1" s="32"/>
      <c r="GWO1" s="32"/>
      <c r="GWP1" s="32"/>
      <c r="GWQ1" s="32"/>
      <c r="GWR1" s="32"/>
      <c r="GWS1" s="32"/>
      <c r="GWT1" s="32"/>
      <c r="GWU1" s="32"/>
      <c r="GWV1" s="32"/>
      <c r="GWW1" s="32"/>
      <c r="GWX1" s="32"/>
      <c r="GWY1" s="32"/>
      <c r="GWZ1" s="32"/>
      <c r="GXA1" s="32"/>
      <c r="GXB1" s="32"/>
      <c r="GXC1" s="32"/>
      <c r="GXD1" s="32"/>
      <c r="GXE1" s="32"/>
      <c r="GXF1" s="32"/>
      <c r="GXG1" s="32"/>
      <c r="GXH1" s="32"/>
      <c r="GXI1" s="32"/>
      <c r="GXJ1" s="32"/>
      <c r="GXK1" s="32"/>
      <c r="GXL1" s="32"/>
      <c r="GXM1" s="32"/>
      <c r="GXN1" s="32"/>
      <c r="GXO1" s="32"/>
      <c r="GXP1" s="32"/>
      <c r="GXQ1" s="32"/>
      <c r="GXR1" s="32"/>
      <c r="GXS1" s="32"/>
      <c r="GXT1" s="32"/>
      <c r="GXU1" s="32"/>
      <c r="GXV1" s="32"/>
      <c r="GXW1" s="32"/>
      <c r="GXX1" s="32"/>
      <c r="GXY1" s="32"/>
      <c r="GXZ1" s="32"/>
      <c r="GYA1" s="32"/>
      <c r="GYB1" s="32"/>
      <c r="GYC1" s="32"/>
      <c r="GYD1" s="32"/>
      <c r="GYE1" s="32"/>
      <c r="GYF1" s="32"/>
      <c r="GYG1" s="32"/>
      <c r="GYH1" s="32"/>
      <c r="GYI1" s="32"/>
      <c r="GYJ1" s="32"/>
      <c r="GYK1" s="32"/>
      <c r="GYL1" s="32"/>
      <c r="GYM1" s="32"/>
      <c r="GYN1" s="32"/>
      <c r="GYO1" s="32"/>
      <c r="GYP1" s="32"/>
      <c r="GYQ1" s="32"/>
      <c r="GYR1" s="32"/>
      <c r="GYS1" s="32"/>
      <c r="GYT1" s="32"/>
      <c r="GYU1" s="32"/>
      <c r="GYV1" s="32"/>
      <c r="GYW1" s="32"/>
      <c r="GYX1" s="32"/>
      <c r="GYY1" s="32"/>
      <c r="GYZ1" s="32"/>
      <c r="GZA1" s="32"/>
      <c r="GZB1" s="32"/>
      <c r="GZC1" s="32"/>
      <c r="GZD1" s="32"/>
      <c r="GZE1" s="32"/>
      <c r="GZF1" s="32"/>
      <c r="GZG1" s="32"/>
      <c r="GZH1" s="32"/>
      <c r="GZI1" s="32"/>
      <c r="GZJ1" s="32"/>
      <c r="GZK1" s="32"/>
      <c r="GZL1" s="32"/>
      <c r="GZM1" s="32"/>
      <c r="GZN1" s="32"/>
      <c r="GZO1" s="32"/>
      <c r="GZP1" s="32"/>
      <c r="GZQ1" s="32"/>
      <c r="GZR1" s="32"/>
      <c r="GZS1" s="32"/>
      <c r="GZT1" s="32"/>
      <c r="GZU1" s="32"/>
      <c r="GZV1" s="32"/>
      <c r="GZW1" s="32"/>
      <c r="GZX1" s="32"/>
      <c r="GZY1" s="32"/>
      <c r="GZZ1" s="32"/>
      <c r="HAA1" s="32"/>
      <c r="HAB1" s="32"/>
      <c r="HAC1" s="32"/>
      <c r="HAD1" s="32"/>
      <c r="HAE1" s="32"/>
      <c r="HAF1" s="32"/>
      <c r="HAG1" s="32"/>
      <c r="HAH1" s="32"/>
      <c r="HAI1" s="32"/>
      <c r="HAJ1" s="32"/>
      <c r="HAK1" s="32"/>
      <c r="HAL1" s="32"/>
      <c r="HAM1" s="32"/>
      <c r="HAN1" s="32"/>
      <c r="HAO1" s="32"/>
      <c r="HAP1" s="32"/>
      <c r="HAQ1" s="32"/>
      <c r="HAR1" s="32"/>
      <c r="HAS1" s="32"/>
      <c r="HAT1" s="32"/>
      <c r="HAU1" s="32"/>
      <c r="HAV1" s="32"/>
      <c r="HAW1" s="32"/>
      <c r="HAX1" s="32"/>
      <c r="HAY1" s="32"/>
      <c r="HAZ1" s="32"/>
      <c r="HBA1" s="32"/>
      <c r="HBB1" s="32"/>
      <c r="HBC1" s="32"/>
      <c r="HBD1" s="32"/>
      <c r="HBE1" s="32"/>
      <c r="HBF1" s="32"/>
      <c r="HBG1" s="32"/>
      <c r="HBH1" s="32"/>
      <c r="HBI1" s="32"/>
      <c r="HBJ1" s="32"/>
      <c r="HBK1" s="32"/>
      <c r="HBL1" s="32"/>
      <c r="HBM1" s="32"/>
      <c r="HBN1" s="32"/>
      <c r="HBO1" s="32"/>
      <c r="HBP1" s="32"/>
      <c r="HBQ1" s="32"/>
      <c r="HBR1" s="32"/>
      <c r="HBS1" s="32"/>
      <c r="HBT1" s="32"/>
      <c r="HBU1" s="32"/>
      <c r="HBV1" s="32"/>
      <c r="HBW1" s="32"/>
      <c r="HBX1" s="32"/>
      <c r="HBY1" s="32"/>
      <c r="HBZ1" s="32"/>
      <c r="HCA1" s="32"/>
      <c r="HCB1" s="32"/>
      <c r="HCC1" s="32"/>
      <c r="HCD1" s="32"/>
      <c r="HCE1" s="32"/>
      <c r="HCF1" s="32"/>
      <c r="HCG1" s="32"/>
      <c r="HCH1" s="32"/>
      <c r="HCI1" s="32"/>
      <c r="HCJ1" s="32"/>
      <c r="HCK1" s="32"/>
      <c r="HCL1" s="32"/>
      <c r="HCM1" s="32"/>
      <c r="HCN1" s="32"/>
      <c r="HCO1" s="32"/>
      <c r="HCP1" s="32"/>
      <c r="HCQ1" s="32"/>
      <c r="HCR1" s="32"/>
      <c r="HCS1" s="32"/>
      <c r="HCT1" s="32"/>
      <c r="HCU1" s="32"/>
      <c r="HCV1" s="32"/>
      <c r="HCW1" s="32"/>
      <c r="HCX1" s="32"/>
      <c r="HCY1" s="32"/>
      <c r="HCZ1" s="32"/>
      <c r="HDA1" s="32"/>
      <c r="HDB1" s="32"/>
      <c r="HDC1" s="32"/>
      <c r="HDD1" s="32"/>
      <c r="HDE1" s="32"/>
      <c r="HDF1" s="32"/>
      <c r="HDG1" s="32"/>
      <c r="HDH1" s="32"/>
      <c r="HDI1" s="32"/>
      <c r="HDJ1" s="32"/>
      <c r="HDK1" s="32"/>
      <c r="HDL1" s="32"/>
      <c r="HDM1" s="32"/>
      <c r="HDN1" s="32"/>
      <c r="HDO1" s="32"/>
      <c r="HDP1" s="32"/>
      <c r="HDQ1" s="32"/>
      <c r="HDR1" s="32"/>
      <c r="HDS1" s="32"/>
      <c r="HDT1" s="32"/>
      <c r="HDU1" s="32"/>
      <c r="HDV1" s="32"/>
      <c r="HDW1" s="32"/>
      <c r="HDX1" s="32"/>
      <c r="HDY1" s="32"/>
      <c r="HDZ1" s="32"/>
      <c r="HEA1" s="32"/>
      <c r="HEB1" s="32"/>
      <c r="HEC1" s="32"/>
      <c r="HED1" s="32"/>
      <c r="HEE1" s="32"/>
      <c r="HEF1" s="32"/>
      <c r="HEG1" s="32"/>
      <c r="HEH1" s="32"/>
      <c r="HEI1" s="32"/>
      <c r="HEJ1" s="32"/>
      <c r="HEK1" s="32"/>
      <c r="HEL1" s="32"/>
      <c r="HEM1" s="32"/>
      <c r="HEN1" s="32"/>
      <c r="HEO1" s="32"/>
      <c r="HEP1" s="32"/>
      <c r="HEQ1" s="32"/>
      <c r="HER1" s="32"/>
      <c r="HES1" s="32"/>
      <c r="HET1" s="32"/>
      <c r="HEU1" s="32"/>
      <c r="HEV1" s="32"/>
      <c r="HEW1" s="32"/>
      <c r="HEX1" s="32"/>
      <c r="HEY1" s="32"/>
      <c r="HEZ1" s="32"/>
      <c r="HFA1" s="32"/>
      <c r="HFB1" s="32"/>
      <c r="HFC1" s="32"/>
      <c r="HFD1" s="32"/>
      <c r="HFE1" s="32"/>
      <c r="HFF1" s="32"/>
      <c r="HFG1" s="32"/>
      <c r="HFH1" s="32"/>
      <c r="HFI1" s="32"/>
      <c r="HFJ1" s="32"/>
      <c r="HFK1" s="32"/>
      <c r="HFL1" s="32"/>
      <c r="HFM1" s="32"/>
      <c r="HFN1" s="32"/>
      <c r="HFO1" s="32"/>
      <c r="HFP1" s="32"/>
      <c r="HFQ1" s="32"/>
      <c r="HFR1" s="32"/>
      <c r="HFS1" s="32"/>
      <c r="HFT1" s="32"/>
      <c r="HFU1" s="32"/>
      <c r="HFV1" s="32"/>
      <c r="HFW1" s="32"/>
      <c r="HFX1" s="32"/>
      <c r="HFY1" s="32"/>
      <c r="HFZ1" s="32"/>
      <c r="HGA1" s="32"/>
      <c r="HGB1" s="32"/>
      <c r="HGC1" s="32"/>
      <c r="HGD1" s="32"/>
      <c r="HGE1" s="32"/>
      <c r="HGF1" s="32"/>
      <c r="HGG1" s="32"/>
      <c r="HGH1" s="32"/>
      <c r="HGI1" s="32"/>
      <c r="HGJ1" s="32"/>
      <c r="HGK1" s="32"/>
      <c r="HGL1" s="32"/>
      <c r="HGM1" s="32"/>
      <c r="HGN1" s="32"/>
      <c r="HGO1" s="32"/>
      <c r="HGP1" s="32"/>
      <c r="HGQ1" s="32"/>
      <c r="HGR1" s="32"/>
      <c r="HGS1" s="32"/>
      <c r="HGT1" s="32"/>
      <c r="HGU1" s="32"/>
      <c r="HGV1" s="32"/>
      <c r="HGW1" s="32"/>
      <c r="HGX1" s="32"/>
      <c r="HGY1" s="32"/>
      <c r="HGZ1" s="32"/>
      <c r="HHA1" s="32"/>
      <c r="HHB1" s="32"/>
      <c r="HHC1" s="32"/>
      <c r="HHD1" s="32"/>
      <c r="HHE1" s="32"/>
      <c r="HHF1" s="32"/>
      <c r="HHG1" s="32"/>
      <c r="HHH1" s="32"/>
      <c r="HHI1" s="32"/>
      <c r="HHJ1" s="32"/>
      <c r="HHK1" s="32"/>
      <c r="HHL1" s="32"/>
      <c r="HHM1" s="32"/>
      <c r="HHN1" s="32"/>
      <c r="HHO1" s="32"/>
      <c r="HHP1" s="32"/>
      <c r="HHQ1" s="32"/>
      <c r="HHR1" s="32"/>
      <c r="HHS1" s="32"/>
      <c r="HHT1" s="32"/>
      <c r="HHU1" s="32"/>
      <c r="HHV1" s="32"/>
      <c r="HHW1" s="32"/>
      <c r="HHX1" s="32"/>
      <c r="HHY1" s="32"/>
      <c r="HHZ1" s="32"/>
      <c r="HIA1" s="32"/>
      <c r="HIB1" s="32"/>
      <c r="HIC1" s="32"/>
      <c r="HID1" s="32"/>
      <c r="HIE1" s="32"/>
      <c r="HIF1" s="32"/>
      <c r="HIG1" s="32"/>
      <c r="HIH1" s="32"/>
      <c r="HII1" s="32"/>
      <c r="HIJ1" s="32"/>
      <c r="HIK1" s="32"/>
      <c r="HIL1" s="32"/>
      <c r="HIM1" s="32"/>
      <c r="HIN1" s="32"/>
      <c r="HIO1" s="32"/>
      <c r="HIP1" s="32"/>
      <c r="HIQ1" s="32"/>
      <c r="HIR1" s="32"/>
      <c r="HIS1" s="32"/>
      <c r="HIT1" s="32"/>
      <c r="HIU1" s="32"/>
      <c r="HIV1" s="32"/>
      <c r="HIW1" s="32"/>
      <c r="HIX1" s="32"/>
      <c r="HIY1" s="32"/>
      <c r="HIZ1" s="32"/>
      <c r="HJA1" s="32"/>
      <c r="HJB1" s="32"/>
      <c r="HJC1" s="32"/>
      <c r="HJD1" s="32"/>
      <c r="HJE1" s="32"/>
      <c r="HJF1" s="32"/>
      <c r="HJG1" s="32"/>
      <c r="HJH1" s="32"/>
      <c r="HJI1" s="32"/>
      <c r="HJJ1" s="32"/>
      <c r="HJK1" s="32"/>
      <c r="HJL1" s="32"/>
      <c r="HJM1" s="32"/>
      <c r="HJN1" s="32"/>
      <c r="HJO1" s="32"/>
      <c r="HJP1" s="32"/>
      <c r="HJQ1" s="32"/>
      <c r="HJR1" s="32"/>
      <c r="HJS1" s="32"/>
      <c r="HJT1" s="32"/>
      <c r="HJU1" s="32"/>
      <c r="HJV1" s="32"/>
      <c r="HJW1" s="32"/>
      <c r="HJX1" s="32"/>
      <c r="HJY1" s="32"/>
      <c r="HJZ1" s="32"/>
      <c r="HKA1" s="32"/>
      <c r="HKB1" s="32"/>
      <c r="HKC1" s="32"/>
      <c r="HKD1" s="32"/>
      <c r="HKE1" s="32"/>
      <c r="HKF1" s="32"/>
      <c r="HKG1" s="32"/>
      <c r="HKH1" s="32"/>
      <c r="HKI1" s="32"/>
      <c r="HKJ1" s="32"/>
      <c r="HKK1" s="32"/>
      <c r="HKL1" s="32"/>
      <c r="HKM1" s="32"/>
      <c r="HKN1" s="32"/>
      <c r="HKO1" s="32"/>
      <c r="HKP1" s="32"/>
      <c r="HKQ1" s="32"/>
      <c r="HKR1" s="32"/>
      <c r="HKS1" s="32"/>
      <c r="HKT1" s="32"/>
      <c r="HKU1" s="32"/>
      <c r="HKV1" s="32"/>
      <c r="HKW1" s="32"/>
      <c r="HKX1" s="32"/>
      <c r="HKY1" s="32"/>
      <c r="HKZ1" s="32"/>
      <c r="HLA1" s="32"/>
      <c r="HLB1" s="32"/>
      <c r="HLC1" s="32"/>
      <c r="HLD1" s="32"/>
      <c r="HLE1" s="32"/>
      <c r="HLF1" s="32"/>
      <c r="HLG1" s="32"/>
      <c r="HLH1" s="32"/>
      <c r="HLI1" s="32"/>
      <c r="HLJ1" s="32"/>
      <c r="HLK1" s="32"/>
      <c r="HLL1" s="32"/>
      <c r="HLM1" s="32"/>
      <c r="HLN1" s="32"/>
      <c r="HLO1" s="32"/>
      <c r="HLP1" s="32"/>
      <c r="HLQ1" s="32"/>
      <c r="HLR1" s="32"/>
      <c r="HLS1" s="32"/>
      <c r="HLT1" s="32"/>
      <c r="HLU1" s="32"/>
      <c r="HLV1" s="32"/>
      <c r="HLW1" s="32"/>
      <c r="HLX1" s="32"/>
      <c r="HLY1" s="32"/>
      <c r="HLZ1" s="32"/>
      <c r="HMA1" s="32"/>
      <c r="HMB1" s="32"/>
      <c r="HMC1" s="32"/>
      <c r="HMD1" s="32"/>
      <c r="HME1" s="32"/>
      <c r="HMF1" s="32"/>
      <c r="HMG1" s="32"/>
      <c r="HMH1" s="32"/>
      <c r="HMI1" s="32"/>
      <c r="HMJ1" s="32"/>
      <c r="HMK1" s="32"/>
      <c r="HML1" s="32"/>
      <c r="HMM1" s="32"/>
      <c r="HMN1" s="32"/>
      <c r="HMO1" s="32"/>
      <c r="HMP1" s="32"/>
      <c r="HMQ1" s="32"/>
      <c r="HMR1" s="32"/>
      <c r="HMS1" s="32"/>
      <c r="HMT1" s="32"/>
      <c r="HMU1" s="32"/>
      <c r="HMV1" s="32"/>
      <c r="HMW1" s="32"/>
      <c r="HMX1" s="32"/>
      <c r="HMY1" s="32"/>
      <c r="HMZ1" s="32"/>
      <c r="HNA1" s="32"/>
      <c r="HNB1" s="32"/>
      <c r="HNC1" s="32"/>
      <c r="HND1" s="32"/>
      <c r="HNE1" s="32"/>
      <c r="HNF1" s="32"/>
      <c r="HNG1" s="32"/>
      <c r="HNH1" s="32"/>
      <c r="HNI1" s="32"/>
      <c r="HNJ1" s="32"/>
      <c r="HNK1" s="32"/>
      <c r="HNL1" s="32"/>
      <c r="HNM1" s="32"/>
      <c r="HNN1" s="32"/>
      <c r="HNO1" s="32"/>
      <c r="HNP1" s="32"/>
      <c r="HNQ1" s="32"/>
      <c r="HNR1" s="32"/>
      <c r="HNS1" s="32"/>
      <c r="HNT1" s="32"/>
      <c r="HNU1" s="32"/>
      <c r="HNV1" s="32"/>
      <c r="HNW1" s="32"/>
      <c r="HNX1" s="32"/>
      <c r="HNY1" s="32"/>
      <c r="HNZ1" s="32"/>
      <c r="HOA1" s="32"/>
      <c r="HOB1" s="32"/>
      <c r="HOC1" s="32"/>
      <c r="HOD1" s="32"/>
      <c r="HOE1" s="32"/>
      <c r="HOF1" s="32"/>
      <c r="HOG1" s="32"/>
      <c r="HOH1" s="32"/>
      <c r="HOI1" s="32"/>
      <c r="HOJ1" s="32"/>
      <c r="HOK1" s="32"/>
      <c r="HOL1" s="32"/>
      <c r="HOM1" s="32"/>
      <c r="HON1" s="32"/>
      <c r="HOO1" s="32"/>
      <c r="HOP1" s="32"/>
      <c r="HOQ1" s="32"/>
      <c r="HOR1" s="32"/>
      <c r="HOS1" s="32"/>
      <c r="HOT1" s="32"/>
      <c r="HOU1" s="32"/>
      <c r="HOV1" s="32"/>
      <c r="HOW1" s="32"/>
      <c r="HOX1" s="32"/>
      <c r="HOY1" s="32"/>
      <c r="HOZ1" s="32"/>
      <c r="HPA1" s="32"/>
      <c r="HPB1" s="32"/>
      <c r="HPC1" s="32"/>
      <c r="HPD1" s="32"/>
      <c r="HPE1" s="32"/>
      <c r="HPF1" s="32"/>
      <c r="HPG1" s="32"/>
      <c r="HPH1" s="32"/>
      <c r="HPI1" s="32"/>
      <c r="HPJ1" s="32"/>
      <c r="HPK1" s="32"/>
      <c r="HPL1" s="32"/>
      <c r="HPM1" s="32"/>
      <c r="HPN1" s="32"/>
      <c r="HPO1" s="32"/>
      <c r="HPP1" s="32"/>
      <c r="HPQ1" s="32"/>
      <c r="HPR1" s="32"/>
      <c r="HPS1" s="32"/>
      <c r="HPT1" s="32"/>
      <c r="HPU1" s="32"/>
      <c r="HPV1" s="32"/>
      <c r="HPW1" s="32"/>
      <c r="HPX1" s="32"/>
      <c r="HPY1" s="32"/>
      <c r="HPZ1" s="32"/>
      <c r="HQA1" s="32"/>
      <c r="HQB1" s="32"/>
      <c r="HQC1" s="32"/>
      <c r="HQD1" s="32"/>
      <c r="HQE1" s="32"/>
      <c r="HQF1" s="32"/>
      <c r="HQG1" s="32"/>
      <c r="HQH1" s="32"/>
      <c r="HQI1" s="32"/>
      <c r="HQJ1" s="32"/>
      <c r="HQK1" s="32"/>
      <c r="HQL1" s="32"/>
      <c r="HQM1" s="32"/>
      <c r="HQN1" s="32"/>
      <c r="HQO1" s="32"/>
      <c r="HQP1" s="32"/>
      <c r="HQQ1" s="32"/>
      <c r="HQR1" s="32"/>
      <c r="HQS1" s="32"/>
      <c r="HQT1" s="32"/>
      <c r="HQU1" s="32"/>
      <c r="HQV1" s="32"/>
      <c r="HQW1" s="32"/>
      <c r="HQX1" s="32"/>
      <c r="HQY1" s="32"/>
      <c r="HQZ1" s="32"/>
      <c r="HRA1" s="32"/>
      <c r="HRB1" s="32"/>
      <c r="HRC1" s="32"/>
      <c r="HRD1" s="32"/>
      <c r="HRE1" s="32"/>
      <c r="HRF1" s="32"/>
      <c r="HRG1" s="32"/>
      <c r="HRH1" s="32"/>
      <c r="HRI1" s="32"/>
      <c r="HRJ1" s="32"/>
      <c r="HRK1" s="32"/>
      <c r="HRL1" s="32"/>
      <c r="HRM1" s="32"/>
      <c r="HRN1" s="32"/>
      <c r="HRO1" s="32"/>
      <c r="HRP1" s="32"/>
      <c r="HRQ1" s="32"/>
      <c r="HRR1" s="32"/>
      <c r="HRS1" s="32"/>
      <c r="HRT1" s="32"/>
      <c r="HRU1" s="32"/>
      <c r="HRV1" s="32"/>
      <c r="HRW1" s="32"/>
      <c r="HRX1" s="32"/>
      <c r="HRY1" s="32"/>
      <c r="HRZ1" s="32"/>
      <c r="HSA1" s="32"/>
      <c r="HSB1" s="32"/>
      <c r="HSC1" s="32"/>
      <c r="HSD1" s="32"/>
      <c r="HSE1" s="32"/>
      <c r="HSF1" s="32"/>
      <c r="HSG1" s="32"/>
      <c r="HSH1" s="32"/>
      <c r="HSI1" s="32"/>
      <c r="HSJ1" s="32"/>
      <c r="HSK1" s="32"/>
      <c r="HSL1" s="32"/>
      <c r="HSM1" s="32"/>
      <c r="HSN1" s="32"/>
      <c r="HSO1" s="32"/>
      <c r="HSP1" s="32"/>
      <c r="HSQ1" s="32"/>
      <c r="HSR1" s="32"/>
      <c r="HSS1" s="32"/>
      <c r="HST1" s="32"/>
      <c r="HSU1" s="32"/>
      <c r="HSV1" s="32"/>
      <c r="HSW1" s="32"/>
      <c r="HSX1" s="32"/>
      <c r="HSY1" s="32"/>
      <c r="HSZ1" s="32"/>
      <c r="HTA1" s="32"/>
      <c r="HTB1" s="32"/>
      <c r="HTC1" s="32"/>
      <c r="HTD1" s="32"/>
      <c r="HTE1" s="32"/>
      <c r="HTF1" s="32"/>
      <c r="HTG1" s="32"/>
      <c r="HTH1" s="32"/>
      <c r="HTI1" s="32"/>
      <c r="HTJ1" s="32"/>
      <c r="HTK1" s="32"/>
      <c r="HTL1" s="32"/>
      <c r="HTM1" s="32"/>
      <c r="HTN1" s="32"/>
      <c r="HTO1" s="32"/>
      <c r="HTP1" s="32"/>
      <c r="HTQ1" s="32"/>
      <c r="HTR1" s="32"/>
      <c r="HTS1" s="32"/>
      <c r="HTT1" s="32"/>
      <c r="HTU1" s="32"/>
      <c r="HTV1" s="32"/>
      <c r="HTW1" s="32"/>
      <c r="HTX1" s="32"/>
      <c r="HTY1" s="32"/>
      <c r="HTZ1" s="32"/>
      <c r="HUA1" s="32"/>
      <c r="HUB1" s="32"/>
      <c r="HUC1" s="32"/>
      <c r="HUD1" s="32"/>
      <c r="HUE1" s="32"/>
      <c r="HUF1" s="32"/>
      <c r="HUG1" s="32"/>
      <c r="HUH1" s="32"/>
      <c r="HUI1" s="32"/>
      <c r="HUJ1" s="32"/>
      <c r="HUK1" s="32"/>
      <c r="HUL1" s="32"/>
      <c r="HUM1" s="32"/>
      <c r="HUN1" s="32"/>
      <c r="HUO1" s="32"/>
      <c r="HUP1" s="32"/>
      <c r="HUQ1" s="32"/>
      <c r="HUR1" s="32"/>
      <c r="HUS1" s="32"/>
      <c r="HUT1" s="32"/>
      <c r="HUU1" s="32"/>
      <c r="HUV1" s="32"/>
      <c r="HUW1" s="32"/>
      <c r="HUX1" s="32"/>
      <c r="HUY1" s="32"/>
      <c r="HUZ1" s="32"/>
      <c r="HVA1" s="32"/>
      <c r="HVB1" s="32"/>
      <c r="HVC1" s="32"/>
      <c r="HVD1" s="32"/>
      <c r="HVE1" s="32"/>
      <c r="HVF1" s="32"/>
      <c r="HVG1" s="32"/>
      <c r="HVH1" s="32"/>
      <c r="HVI1" s="32"/>
      <c r="HVJ1" s="32"/>
      <c r="HVK1" s="32"/>
      <c r="HVL1" s="32"/>
      <c r="HVM1" s="32"/>
      <c r="HVN1" s="32"/>
      <c r="HVO1" s="32"/>
      <c r="HVP1" s="32"/>
      <c r="HVQ1" s="32"/>
      <c r="HVR1" s="32"/>
      <c r="HVS1" s="32"/>
      <c r="HVT1" s="32"/>
      <c r="HVU1" s="32"/>
      <c r="HVV1" s="32"/>
      <c r="HVW1" s="32"/>
      <c r="HVX1" s="32"/>
      <c r="HVY1" s="32"/>
      <c r="HVZ1" s="32"/>
      <c r="HWA1" s="32"/>
      <c r="HWB1" s="32"/>
      <c r="HWC1" s="32"/>
      <c r="HWD1" s="32"/>
      <c r="HWE1" s="32"/>
      <c r="HWF1" s="32"/>
      <c r="HWG1" s="32"/>
      <c r="HWH1" s="32"/>
      <c r="HWI1" s="32"/>
      <c r="HWJ1" s="32"/>
      <c r="HWK1" s="32"/>
      <c r="HWL1" s="32"/>
      <c r="HWM1" s="32"/>
      <c r="HWN1" s="32"/>
      <c r="HWO1" s="32"/>
      <c r="HWP1" s="32"/>
      <c r="HWQ1" s="32"/>
      <c r="HWR1" s="32"/>
      <c r="HWS1" s="32"/>
      <c r="HWT1" s="32"/>
      <c r="HWU1" s="32"/>
      <c r="HWV1" s="32"/>
      <c r="HWW1" s="32"/>
      <c r="HWX1" s="32"/>
      <c r="HWY1" s="32"/>
      <c r="HWZ1" s="32"/>
      <c r="HXA1" s="32"/>
      <c r="HXB1" s="32"/>
      <c r="HXC1" s="32"/>
      <c r="HXD1" s="32"/>
      <c r="HXE1" s="32"/>
      <c r="HXF1" s="32"/>
      <c r="HXG1" s="32"/>
      <c r="HXH1" s="32"/>
      <c r="HXI1" s="32"/>
      <c r="HXJ1" s="32"/>
      <c r="HXK1" s="32"/>
      <c r="HXL1" s="32"/>
      <c r="HXM1" s="32"/>
      <c r="HXN1" s="32"/>
      <c r="HXO1" s="32"/>
      <c r="HXP1" s="32"/>
      <c r="HXQ1" s="32"/>
      <c r="HXR1" s="32"/>
      <c r="HXS1" s="32"/>
      <c r="HXT1" s="32"/>
      <c r="HXU1" s="32"/>
      <c r="HXV1" s="32"/>
      <c r="HXW1" s="32"/>
      <c r="HXX1" s="32"/>
      <c r="HXY1" s="32"/>
      <c r="HXZ1" s="32"/>
      <c r="HYA1" s="32"/>
      <c r="HYB1" s="32"/>
      <c r="HYC1" s="32"/>
      <c r="HYD1" s="32"/>
      <c r="HYE1" s="32"/>
      <c r="HYF1" s="32"/>
      <c r="HYG1" s="32"/>
      <c r="HYH1" s="32"/>
      <c r="HYI1" s="32"/>
      <c r="HYJ1" s="32"/>
      <c r="HYK1" s="32"/>
      <c r="HYL1" s="32"/>
      <c r="HYM1" s="32"/>
      <c r="HYN1" s="32"/>
      <c r="HYO1" s="32"/>
      <c r="HYP1" s="32"/>
      <c r="HYQ1" s="32"/>
      <c r="HYR1" s="32"/>
      <c r="HYS1" s="32"/>
      <c r="HYT1" s="32"/>
      <c r="HYU1" s="32"/>
      <c r="HYV1" s="32"/>
      <c r="HYW1" s="32"/>
      <c r="HYX1" s="32"/>
      <c r="HYY1" s="32"/>
      <c r="HYZ1" s="32"/>
      <c r="HZA1" s="32"/>
      <c r="HZB1" s="32"/>
      <c r="HZC1" s="32"/>
      <c r="HZD1" s="32"/>
      <c r="HZE1" s="32"/>
      <c r="HZF1" s="32"/>
      <c r="HZG1" s="32"/>
      <c r="HZH1" s="32"/>
      <c r="HZI1" s="32"/>
      <c r="HZJ1" s="32"/>
      <c r="HZK1" s="32"/>
      <c r="HZL1" s="32"/>
      <c r="HZM1" s="32"/>
      <c r="HZN1" s="32"/>
      <c r="HZO1" s="32"/>
      <c r="HZP1" s="32"/>
      <c r="HZQ1" s="32"/>
      <c r="HZR1" s="32"/>
      <c r="HZS1" s="32"/>
      <c r="HZT1" s="32"/>
      <c r="HZU1" s="32"/>
      <c r="HZV1" s="32"/>
      <c r="HZW1" s="32"/>
      <c r="HZX1" s="32"/>
      <c r="HZY1" s="32"/>
      <c r="HZZ1" s="32"/>
      <c r="IAA1" s="32"/>
      <c r="IAB1" s="32"/>
      <c r="IAC1" s="32"/>
      <c r="IAD1" s="32"/>
      <c r="IAE1" s="32"/>
      <c r="IAF1" s="32"/>
      <c r="IAG1" s="32"/>
      <c r="IAH1" s="32"/>
      <c r="IAI1" s="32"/>
      <c r="IAJ1" s="32"/>
      <c r="IAK1" s="32"/>
      <c r="IAL1" s="32"/>
      <c r="IAM1" s="32"/>
      <c r="IAN1" s="32"/>
      <c r="IAO1" s="32"/>
      <c r="IAP1" s="32"/>
      <c r="IAQ1" s="32"/>
      <c r="IAR1" s="32"/>
      <c r="IAS1" s="32"/>
      <c r="IAT1" s="32"/>
      <c r="IAU1" s="32"/>
      <c r="IAV1" s="32"/>
      <c r="IAW1" s="32"/>
      <c r="IAX1" s="32"/>
      <c r="IAY1" s="32"/>
      <c r="IAZ1" s="32"/>
      <c r="IBA1" s="32"/>
      <c r="IBB1" s="32"/>
      <c r="IBC1" s="32"/>
      <c r="IBD1" s="32"/>
      <c r="IBE1" s="32"/>
      <c r="IBF1" s="32"/>
      <c r="IBG1" s="32"/>
      <c r="IBH1" s="32"/>
      <c r="IBI1" s="32"/>
      <c r="IBJ1" s="32"/>
      <c r="IBK1" s="32"/>
      <c r="IBL1" s="32"/>
      <c r="IBM1" s="32"/>
      <c r="IBN1" s="32"/>
      <c r="IBO1" s="32"/>
      <c r="IBP1" s="32"/>
      <c r="IBQ1" s="32"/>
      <c r="IBR1" s="32"/>
      <c r="IBS1" s="32"/>
      <c r="IBT1" s="32"/>
      <c r="IBU1" s="32"/>
      <c r="IBV1" s="32"/>
      <c r="IBW1" s="32"/>
      <c r="IBX1" s="32"/>
      <c r="IBY1" s="32"/>
      <c r="IBZ1" s="32"/>
      <c r="ICA1" s="32"/>
      <c r="ICB1" s="32"/>
      <c r="ICC1" s="32"/>
      <c r="ICD1" s="32"/>
      <c r="ICE1" s="32"/>
      <c r="ICF1" s="32"/>
      <c r="ICG1" s="32"/>
      <c r="ICH1" s="32"/>
      <c r="ICI1" s="32"/>
      <c r="ICJ1" s="32"/>
      <c r="ICK1" s="32"/>
      <c r="ICL1" s="32"/>
      <c r="ICM1" s="32"/>
      <c r="ICN1" s="32"/>
      <c r="ICO1" s="32"/>
      <c r="ICP1" s="32"/>
      <c r="ICQ1" s="32"/>
      <c r="ICR1" s="32"/>
      <c r="ICS1" s="32"/>
      <c r="ICT1" s="32"/>
      <c r="ICU1" s="32"/>
      <c r="ICV1" s="32"/>
      <c r="ICW1" s="32"/>
      <c r="ICX1" s="32"/>
      <c r="ICY1" s="32"/>
      <c r="ICZ1" s="32"/>
      <c r="IDA1" s="32"/>
      <c r="IDB1" s="32"/>
      <c r="IDC1" s="32"/>
      <c r="IDD1" s="32"/>
      <c r="IDE1" s="32"/>
      <c r="IDF1" s="32"/>
      <c r="IDG1" s="32"/>
      <c r="IDH1" s="32"/>
      <c r="IDI1" s="32"/>
      <c r="IDJ1" s="32"/>
      <c r="IDK1" s="32"/>
      <c r="IDL1" s="32"/>
      <c r="IDM1" s="32"/>
      <c r="IDN1" s="32"/>
      <c r="IDO1" s="32"/>
      <c r="IDP1" s="32"/>
      <c r="IDQ1" s="32"/>
      <c r="IDR1" s="32"/>
      <c r="IDS1" s="32"/>
      <c r="IDT1" s="32"/>
      <c r="IDU1" s="32"/>
      <c r="IDV1" s="32"/>
      <c r="IDW1" s="32"/>
      <c r="IDX1" s="32"/>
      <c r="IDY1" s="32"/>
      <c r="IDZ1" s="32"/>
      <c r="IEA1" s="32"/>
      <c r="IEB1" s="32"/>
      <c r="IEC1" s="32"/>
      <c r="IED1" s="32"/>
      <c r="IEE1" s="32"/>
      <c r="IEF1" s="32"/>
      <c r="IEG1" s="32"/>
      <c r="IEH1" s="32"/>
      <c r="IEI1" s="32"/>
      <c r="IEJ1" s="32"/>
      <c r="IEK1" s="32"/>
      <c r="IEL1" s="32"/>
      <c r="IEM1" s="32"/>
      <c r="IEN1" s="32"/>
      <c r="IEO1" s="32"/>
      <c r="IEP1" s="32"/>
      <c r="IEQ1" s="32"/>
      <c r="IER1" s="32"/>
      <c r="IES1" s="32"/>
      <c r="IET1" s="32"/>
      <c r="IEU1" s="32"/>
      <c r="IEV1" s="32"/>
      <c r="IEW1" s="32"/>
      <c r="IEX1" s="32"/>
      <c r="IEY1" s="32"/>
      <c r="IEZ1" s="32"/>
      <c r="IFA1" s="32"/>
      <c r="IFB1" s="32"/>
      <c r="IFC1" s="32"/>
      <c r="IFD1" s="32"/>
      <c r="IFE1" s="32"/>
      <c r="IFF1" s="32"/>
      <c r="IFG1" s="32"/>
      <c r="IFH1" s="32"/>
      <c r="IFI1" s="32"/>
      <c r="IFJ1" s="32"/>
      <c r="IFK1" s="32"/>
      <c r="IFL1" s="32"/>
      <c r="IFM1" s="32"/>
      <c r="IFN1" s="32"/>
      <c r="IFO1" s="32"/>
      <c r="IFP1" s="32"/>
      <c r="IFQ1" s="32"/>
      <c r="IFR1" s="32"/>
      <c r="IFS1" s="32"/>
      <c r="IFT1" s="32"/>
      <c r="IFU1" s="32"/>
      <c r="IFV1" s="32"/>
      <c r="IFW1" s="32"/>
      <c r="IFX1" s="32"/>
      <c r="IFY1" s="32"/>
      <c r="IFZ1" s="32"/>
      <c r="IGA1" s="32"/>
      <c r="IGB1" s="32"/>
      <c r="IGC1" s="32"/>
      <c r="IGD1" s="32"/>
      <c r="IGE1" s="32"/>
      <c r="IGF1" s="32"/>
      <c r="IGG1" s="32"/>
      <c r="IGH1" s="32"/>
      <c r="IGI1" s="32"/>
      <c r="IGJ1" s="32"/>
      <c r="IGK1" s="32"/>
      <c r="IGL1" s="32"/>
      <c r="IGM1" s="32"/>
      <c r="IGN1" s="32"/>
      <c r="IGO1" s="32"/>
      <c r="IGP1" s="32"/>
      <c r="IGQ1" s="32"/>
      <c r="IGR1" s="32"/>
      <c r="IGS1" s="32"/>
      <c r="IGT1" s="32"/>
      <c r="IGU1" s="32"/>
      <c r="IGV1" s="32"/>
      <c r="IGW1" s="32"/>
      <c r="IGX1" s="32"/>
      <c r="IGY1" s="32"/>
      <c r="IGZ1" s="32"/>
      <c r="IHA1" s="32"/>
      <c r="IHB1" s="32"/>
      <c r="IHC1" s="32"/>
      <c r="IHD1" s="32"/>
      <c r="IHE1" s="32"/>
      <c r="IHF1" s="32"/>
      <c r="IHG1" s="32"/>
      <c r="IHH1" s="32"/>
      <c r="IHI1" s="32"/>
      <c r="IHJ1" s="32"/>
      <c r="IHK1" s="32"/>
      <c r="IHL1" s="32"/>
      <c r="IHM1" s="32"/>
      <c r="IHN1" s="32"/>
      <c r="IHO1" s="32"/>
      <c r="IHP1" s="32"/>
      <c r="IHQ1" s="32"/>
      <c r="IHR1" s="32"/>
      <c r="IHS1" s="32"/>
      <c r="IHT1" s="32"/>
      <c r="IHU1" s="32"/>
      <c r="IHV1" s="32"/>
      <c r="IHW1" s="32"/>
      <c r="IHX1" s="32"/>
      <c r="IHY1" s="32"/>
      <c r="IHZ1" s="32"/>
      <c r="IIA1" s="32"/>
      <c r="IIB1" s="32"/>
      <c r="IIC1" s="32"/>
      <c r="IID1" s="32"/>
      <c r="IIE1" s="32"/>
      <c r="IIF1" s="32"/>
      <c r="IIG1" s="32"/>
      <c r="IIH1" s="32"/>
      <c r="III1" s="32"/>
      <c r="IIJ1" s="32"/>
      <c r="IIK1" s="32"/>
      <c r="IIL1" s="32"/>
      <c r="IIM1" s="32"/>
      <c r="IIN1" s="32"/>
      <c r="IIO1" s="32"/>
      <c r="IIP1" s="32"/>
      <c r="IIQ1" s="32"/>
      <c r="IIR1" s="32"/>
      <c r="IIS1" s="32"/>
      <c r="IIT1" s="32"/>
      <c r="IIU1" s="32"/>
      <c r="IIV1" s="32"/>
      <c r="IIW1" s="32"/>
      <c r="IIX1" s="32"/>
      <c r="IIY1" s="32"/>
      <c r="IIZ1" s="32"/>
      <c r="IJA1" s="32"/>
      <c r="IJB1" s="32"/>
      <c r="IJC1" s="32"/>
      <c r="IJD1" s="32"/>
      <c r="IJE1" s="32"/>
      <c r="IJF1" s="32"/>
      <c r="IJG1" s="32"/>
      <c r="IJH1" s="32"/>
      <c r="IJI1" s="32"/>
      <c r="IJJ1" s="32"/>
      <c r="IJK1" s="32"/>
      <c r="IJL1" s="32"/>
      <c r="IJM1" s="32"/>
      <c r="IJN1" s="32"/>
      <c r="IJO1" s="32"/>
      <c r="IJP1" s="32"/>
      <c r="IJQ1" s="32"/>
      <c r="IJR1" s="32"/>
      <c r="IJS1" s="32"/>
      <c r="IJT1" s="32"/>
      <c r="IJU1" s="32"/>
      <c r="IJV1" s="32"/>
      <c r="IJW1" s="32"/>
      <c r="IJX1" s="32"/>
      <c r="IJY1" s="32"/>
      <c r="IJZ1" s="32"/>
      <c r="IKA1" s="32"/>
      <c r="IKB1" s="32"/>
      <c r="IKC1" s="32"/>
      <c r="IKD1" s="32"/>
      <c r="IKE1" s="32"/>
      <c r="IKF1" s="32"/>
      <c r="IKG1" s="32"/>
      <c r="IKH1" s="32"/>
      <c r="IKI1" s="32"/>
      <c r="IKJ1" s="32"/>
      <c r="IKK1" s="32"/>
      <c r="IKL1" s="32"/>
      <c r="IKM1" s="32"/>
      <c r="IKN1" s="32"/>
      <c r="IKO1" s="32"/>
      <c r="IKP1" s="32"/>
      <c r="IKQ1" s="32"/>
      <c r="IKR1" s="32"/>
      <c r="IKS1" s="32"/>
      <c r="IKT1" s="32"/>
      <c r="IKU1" s="32"/>
      <c r="IKV1" s="32"/>
      <c r="IKW1" s="32"/>
      <c r="IKX1" s="32"/>
      <c r="IKY1" s="32"/>
      <c r="IKZ1" s="32"/>
      <c r="ILA1" s="32"/>
      <c r="ILB1" s="32"/>
      <c r="ILC1" s="32"/>
      <c r="ILD1" s="32"/>
      <c r="ILE1" s="32"/>
      <c r="ILF1" s="32"/>
      <c r="ILG1" s="32"/>
      <c r="ILH1" s="32"/>
      <c r="ILI1" s="32"/>
      <c r="ILJ1" s="32"/>
      <c r="ILK1" s="32"/>
      <c r="ILL1" s="32"/>
      <c r="ILM1" s="32"/>
      <c r="ILN1" s="32"/>
      <c r="ILO1" s="32"/>
      <c r="ILP1" s="32"/>
      <c r="ILQ1" s="32"/>
      <c r="ILR1" s="32"/>
      <c r="ILS1" s="32"/>
      <c r="ILT1" s="32"/>
      <c r="ILU1" s="32"/>
      <c r="ILV1" s="32"/>
      <c r="ILW1" s="32"/>
      <c r="ILX1" s="32"/>
      <c r="ILY1" s="32"/>
      <c r="ILZ1" s="32"/>
      <c r="IMA1" s="32"/>
      <c r="IMB1" s="32"/>
      <c r="IMC1" s="32"/>
      <c r="IMD1" s="32"/>
      <c r="IME1" s="32"/>
      <c r="IMF1" s="32"/>
      <c r="IMG1" s="32"/>
      <c r="IMH1" s="32"/>
      <c r="IMI1" s="32"/>
      <c r="IMJ1" s="32"/>
      <c r="IMK1" s="32"/>
      <c r="IML1" s="32"/>
      <c r="IMM1" s="32"/>
      <c r="IMN1" s="32"/>
      <c r="IMO1" s="32"/>
      <c r="IMP1" s="32"/>
      <c r="IMQ1" s="32"/>
      <c r="IMR1" s="32"/>
      <c r="IMS1" s="32"/>
      <c r="IMT1" s="32"/>
      <c r="IMU1" s="32"/>
      <c r="IMV1" s="32"/>
      <c r="IMW1" s="32"/>
      <c r="IMX1" s="32"/>
      <c r="IMY1" s="32"/>
      <c r="IMZ1" s="32"/>
      <c r="INA1" s="32"/>
      <c r="INB1" s="32"/>
      <c r="INC1" s="32"/>
      <c r="IND1" s="32"/>
      <c r="INE1" s="32"/>
      <c r="INF1" s="32"/>
      <c r="ING1" s="32"/>
      <c r="INH1" s="32"/>
      <c r="INI1" s="32"/>
      <c r="INJ1" s="32"/>
      <c r="INK1" s="32"/>
      <c r="INL1" s="32"/>
      <c r="INM1" s="32"/>
      <c r="INN1" s="32"/>
      <c r="INO1" s="32"/>
      <c r="INP1" s="32"/>
      <c r="INQ1" s="32"/>
      <c r="INR1" s="32"/>
      <c r="INS1" s="32"/>
      <c r="INT1" s="32"/>
      <c r="INU1" s="32"/>
      <c r="INV1" s="32"/>
      <c r="INW1" s="32"/>
      <c r="INX1" s="32"/>
      <c r="INY1" s="32"/>
      <c r="INZ1" s="32"/>
      <c r="IOA1" s="32"/>
      <c r="IOB1" s="32"/>
      <c r="IOC1" s="32"/>
      <c r="IOD1" s="32"/>
      <c r="IOE1" s="32"/>
      <c r="IOF1" s="32"/>
      <c r="IOG1" s="32"/>
      <c r="IOH1" s="32"/>
      <c r="IOI1" s="32"/>
      <c r="IOJ1" s="32"/>
      <c r="IOK1" s="32"/>
      <c r="IOL1" s="32"/>
      <c r="IOM1" s="32"/>
      <c r="ION1" s="32"/>
      <c r="IOO1" s="32"/>
      <c r="IOP1" s="32"/>
      <c r="IOQ1" s="32"/>
      <c r="IOR1" s="32"/>
      <c r="IOS1" s="32"/>
      <c r="IOT1" s="32"/>
      <c r="IOU1" s="32"/>
      <c r="IOV1" s="32"/>
      <c r="IOW1" s="32"/>
      <c r="IOX1" s="32"/>
      <c r="IOY1" s="32"/>
      <c r="IOZ1" s="32"/>
      <c r="IPA1" s="32"/>
      <c r="IPB1" s="32"/>
      <c r="IPC1" s="32"/>
      <c r="IPD1" s="32"/>
      <c r="IPE1" s="32"/>
      <c r="IPF1" s="32"/>
      <c r="IPG1" s="32"/>
      <c r="IPH1" s="32"/>
      <c r="IPI1" s="32"/>
      <c r="IPJ1" s="32"/>
      <c r="IPK1" s="32"/>
      <c r="IPL1" s="32"/>
      <c r="IPM1" s="32"/>
      <c r="IPN1" s="32"/>
      <c r="IPO1" s="32"/>
      <c r="IPP1" s="32"/>
      <c r="IPQ1" s="32"/>
      <c r="IPR1" s="32"/>
      <c r="IPS1" s="32"/>
      <c r="IPT1" s="32"/>
      <c r="IPU1" s="32"/>
      <c r="IPV1" s="32"/>
      <c r="IPW1" s="32"/>
      <c r="IPX1" s="32"/>
      <c r="IPY1" s="32"/>
      <c r="IPZ1" s="32"/>
      <c r="IQA1" s="32"/>
      <c r="IQB1" s="32"/>
      <c r="IQC1" s="32"/>
      <c r="IQD1" s="32"/>
      <c r="IQE1" s="32"/>
      <c r="IQF1" s="32"/>
      <c r="IQG1" s="32"/>
      <c r="IQH1" s="32"/>
      <c r="IQI1" s="32"/>
      <c r="IQJ1" s="32"/>
      <c r="IQK1" s="32"/>
      <c r="IQL1" s="32"/>
      <c r="IQM1" s="32"/>
      <c r="IQN1" s="32"/>
      <c r="IQO1" s="32"/>
      <c r="IQP1" s="32"/>
      <c r="IQQ1" s="32"/>
      <c r="IQR1" s="32"/>
      <c r="IQS1" s="32"/>
      <c r="IQT1" s="32"/>
      <c r="IQU1" s="32"/>
      <c r="IQV1" s="32"/>
      <c r="IQW1" s="32"/>
      <c r="IQX1" s="32"/>
      <c r="IQY1" s="32"/>
      <c r="IQZ1" s="32"/>
      <c r="IRA1" s="32"/>
      <c r="IRB1" s="32"/>
      <c r="IRC1" s="32"/>
      <c r="IRD1" s="32"/>
      <c r="IRE1" s="32"/>
      <c r="IRF1" s="32"/>
      <c r="IRG1" s="32"/>
      <c r="IRH1" s="32"/>
      <c r="IRI1" s="32"/>
      <c r="IRJ1" s="32"/>
      <c r="IRK1" s="32"/>
      <c r="IRL1" s="32"/>
      <c r="IRM1" s="32"/>
      <c r="IRN1" s="32"/>
      <c r="IRO1" s="32"/>
      <c r="IRP1" s="32"/>
      <c r="IRQ1" s="32"/>
      <c r="IRR1" s="32"/>
      <c r="IRS1" s="32"/>
      <c r="IRT1" s="32"/>
      <c r="IRU1" s="32"/>
      <c r="IRV1" s="32"/>
      <c r="IRW1" s="32"/>
      <c r="IRX1" s="32"/>
      <c r="IRY1" s="32"/>
      <c r="IRZ1" s="32"/>
      <c r="ISA1" s="32"/>
      <c r="ISB1" s="32"/>
      <c r="ISC1" s="32"/>
      <c r="ISD1" s="32"/>
      <c r="ISE1" s="32"/>
      <c r="ISF1" s="32"/>
      <c r="ISG1" s="32"/>
      <c r="ISH1" s="32"/>
      <c r="ISI1" s="32"/>
      <c r="ISJ1" s="32"/>
      <c r="ISK1" s="32"/>
      <c r="ISL1" s="32"/>
      <c r="ISM1" s="32"/>
      <c r="ISN1" s="32"/>
      <c r="ISO1" s="32"/>
      <c r="ISP1" s="32"/>
      <c r="ISQ1" s="32"/>
      <c r="ISR1" s="32"/>
      <c r="ISS1" s="32"/>
      <c r="IST1" s="32"/>
      <c r="ISU1" s="32"/>
      <c r="ISV1" s="32"/>
      <c r="ISW1" s="32"/>
      <c r="ISX1" s="32"/>
      <c r="ISY1" s="32"/>
      <c r="ISZ1" s="32"/>
      <c r="ITA1" s="32"/>
      <c r="ITB1" s="32"/>
      <c r="ITC1" s="32"/>
      <c r="ITD1" s="32"/>
      <c r="ITE1" s="32"/>
      <c r="ITF1" s="32"/>
      <c r="ITG1" s="32"/>
      <c r="ITH1" s="32"/>
      <c r="ITI1" s="32"/>
      <c r="ITJ1" s="32"/>
      <c r="ITK1" s="32"/>
      <c r="ITL1" s="32"/>
      <c r="ITM1" s="32"/>
      <c r="ITN1" s="32"/>
      <c r="ITO1" s="32"/>
      <c r="ITP1" s="32"/>
      <c r="ITQ1" s="32"/>
      <c r="ITR1" s="32"/>
      <c r="ITS1" s="32"/>
      <c r="ITT1" s="32"/>
      <c r="ITU1" s="32"/>
      <c r="ITV1" s="32"/>
      <c r="ITW1" s="32"/>
      <c r="ITX1" s="32"/>
      <c r="ITY1" s="32"/>
      <c r="ITZ1" s="32"/>
      <c r="IUA1" s="32"/>
      <c r="IUB1" s="32"/>
      <c r="IUC1" s="32"/>
      <c r="IUD1" s="32"/>
      <c r="IUE1" s="32"/>
      <c r="IUF1" s="32"/>
      <c r="IUG1" s="32"/>
      <c r="IUH1" s="32"/>
      <c r="IUI1" s="32"/>
      <c r="IUJ1" s="32"/>
      <c r="IUK1" s="32"/>
      <c r="IUL1" s="32"/>
      <c r="IUM1" s="32"/>
      <c r="IUN1" s="32"/>
      <c r="IUO1" s="32"/>
      <c r="IUP1" s="32"/>
      <c r="IUQ1" s="32"/>
      <c r="IUR1" s="32"/>
      <c r="IUS1" s="32"/>
      <c r="IUT1" s="32"/>
      <c r="IUU1" s="32"/>
      <c r="IUV1" s="32"/>
      <c r="IUW1" s="32"/>
      <c r="IUX1" s="32"/>
      <c r="IUY1" s="32"/>
      <c r="IUZ1" s="32"/>
      <c r="IVA1" s="32"/>
      <c r="IVB1" s="32"/>
      <c r="IVC1" s="32"/>
      <c r="IVD1" s="32"/>
      <c r="IVE1" s="32"/>
      <c r="IVF1" s="32"/>
      <c r="IVG1" s="32"/>
      <c r="IVH1" s="32"/>
      <c r="IVI1" s="32"/>
      <c r="IVJ1" s="32"/>
      <c r="IVK1" s="32"/>
      <c r="IVL1" s="32"/>
      <c r="IVM1" s="32"/>
      <c r="IVN1" s="32"/>
      <c r="IVO1" s="32"/>
      <c r="IVP1" s="32"/>
      <c r="IVQ1" s="32"/>
      <c r="IVR1" s="32"/>
      <c r="IVS1" s="32"/>
      <c r="IVT1" s="32"/>
      <c r="IVU1" s="32"/>
      <c r="IVV1" s="32"/>
      <c r="IVW1" s="32"/>
      <c r="IVX1" s="32"/>
      <c r="IVY1" s="32"/>
      <c r="IVZ1" s="32"/>
      <c r="IWA1" s="32"/>
      <c r="IWB1" s="32"/>
      <c r="IWC1" s="32"/>
      <c r="IWD1" s="32"/>
      <c r="IWE1" s="32"/>
      <c r="IWF1" s="32"/>
      <c r="IWG1" s="32"/>
      <c r="IWH1" s="32"/>
      <c r="IWI1" s="32"/>
      <c r="IWJ1" s="32"/>
      <c r="IWK1" s="32"/>
      <c r="IWL1" s="32"/>
      <c r="IWM1" s="32"/>
      <c r="IWN1" s="32"/>
      <c r="IWO1" s="32"/>
      <c r="IWP1" s="32"/>
      <c r="IWQ1" s="32"/>
      <c r="IWR1" s="32"/>
      <c r="IWS1" s="32"/>
      <c r="IWT1" s="32"/>
      <c r="IWU1" s="32"/>
      <c r="IWV1" s="32"/>
      <c r="IWW1" s="32"/>
      <c r="IWX1" s="32"/>
      <c r="IWY1" s="32"/>
      <c r="IWZ1" s="32"/>
      <c r="IXA1" s="32"/>
      <c r="IXB1" s="32"/>
      <c r="IXC1" s="32"/>
      <c r="IXD1" s="32"/>
      <c r="IXE1" s="32"/>
      <c r="IXF1" s="32"/>
      <c r="IXG1" s="32"/>
      <c r="IXH1" s="32"/>
      <c r="IXI1" s="32"/>
      <c r="IXJ1" s="32"/>
      <c r="IXK1" s="32"/>
      <c r="IXL1" s="32"/>
      <c r="IXM1" s="32"/>
      <c r="IXN1" s="32"/>
      <c r="IXO1" s="32"/>
      <c r="IXP1" s="32"/>
      <c r="IXQ1" s="32"/>
      <c r="IXR1" s="32"/>
      <c r="IXS1" s="32"/>
      <c r="IXT1" s="32"/>
      <c r="IXU1" s="32"/>
      <c r="IXV1" s="32"/>
      <c r="IXW1" s="32"/>
      <c r="IXX1" s="32"/>
      <c r="IXY1" s="32"/>
      <c r="IXZ1" s="32"/>
      <c r="IYA1" s="32"/>
      <c r="IYB1" s="32"/>
      <c r="IYC1" s="32"/>
      <c r="IYD1" s="32"/>
      <c r="IYE1" s="32"/>
      <c r="IYF1" s="32"/>
      <c r="IYG1" s="32"/>
      <c r="IYH1" s="32"/>
      <c r="IYI1" s="32"/>
      <c r="IYJ1" s="32"/>
      <c r="IYK1" s="32"/>
      <c r="IYL1" s="32"/>
      <c r="IYM1" s="32"/>
      <c r="IYN1" s="32"/>
      <c r="IYO1" s="32"/>
      <c r="IYP1" s="32"/>
      <c r="IYQ1" s="32"/>
      <c r="IYR1" s="32"/>
      <c r="IYS1" s="32"/>
      <c r="IYT1" s="32"/>
      <c r="IYU1" s="32"/>
      <c r="IYV1" s="32"/>
      <c r="IYW1" s="32"/>
      <c r="IYX1" s="32"/>
      <c r="IYY1" s="32"/>
      <c r="IYZ1" s="32"/>
      <c r="IZA1" s="32"/>
      <c r="IZB1" s="32"/>
      <c r="IZC1" s="32"/>
      <c r="IZD1" s="32"/>
      <c r="IZE1" s="32"/>
      <c r="IZF1" s="32"/>
      <c r="IZG1" s="32"/>
      <c r="IZH1" s="32"/>
      <c r="IZI1" s="32"/>
      <c r="IZJ1" s="32"/>
      <c r="IZK1" s="32"/>
      <c r="IZL1" s="32"/>
      <c r="IZM1" s="32"/>
      <c r="IZN1" s="32"/>
      <c r="IZO1" s="32"/>
      <c r="IZP1" s="32"/>
      <c r="IZQ1" s="32"/>
      <c r="IZR1" s="32"/>
      <c r="IZS1" s="32"/>
      <c r="IZT1" s="32"/>
      <c r="IZU1" s="32"/>
      <c r="IZV1" s="32"/>
      <c r="IZW1" s="32"/>
      <c r="IZX1" s="32"/>
      <c r="IZY1" s="32"/>
      <c r="IZZ1" s="32"/>
      <c r="JAA1" s="32"/>
      <c r="JAB1" s="32"/>
      <c r="JAC1" s="32"/>
      <c r="JAD1" s="32"/>
      <c r="JAE1" s="32"/>
      <c r="JAF1" s="32"/>
      <c r="JAG1" s="32"/>
      <c r="JAH1" s="32"/>
      <c r="JAI1" s="32"/>
      <c r="JAJ1" s="32"/>
      <c r="JAK1" s="32"/>
      <c r="JAL1" s="32"/>
      <c r="JAM1" s="32"/>
      <c r="JAN1" s="32"/>
      <c r="JAO1" s="32"/>
      <c r="JAP1" s="32"/>
      <c r="JAQ1" s="32"/>
      <c r="JAR1" s="32"/>
      <c r="JAS1" s="32"/>
      <c r="JAT1" s="32"/>
      <c r="JAU1" s="32"/>
      <c r="JAV1" s="32"/>
      <c r="JAW1" s="32"/>
      <c r="JAX1" s="32"/>
      <c r="JAY1" s="32"/>
      <c r="JAZ1" s="32"/>
      <c r="JBA1" s="32"/>
      <c r="JBB1" s="32"/>
      <c r="JBC1" s="32"/>
      <c r="JBD1" s="32"/>
      <c r="JBE1" s="32"/>
      <c r="JBF1" s="32"/>
      <c r="JBG1" s="32"/>
      <c r="JBH1" s="32"/>
      <c r="JBI1" s="32"/>
      <c r="JBJ1" s="32"/>
      <c r="JBK1" s="32"/>
      <c r="JBL1" s="32"/>
      <c r="JBM1" s="32"/>
      <c r="JBN1" s="32"/>
      <c r="JBO1" s="32"/>
      <c r="JBP1" s="32"/>
      <c r="JBQ1" s="32"/>
      <c r="JBR1" s="32"/>
      <c r="JBS1" s="32"/>
      <c r="JBT1" s="32"/>
      <c r="JBU1" s="32"/>
      <c r="JBV1" s="32"/>
      <c r="JBW1" s="32"/>
      <c r="JBX1" s="32"/>
      <c r="JBY1" s="32"/>
      <c r="JBZ1" s="32"/>
      <c r="JCA1" s="32"/>
      <c r="JCB1" s="32"/>
      <c r="JCC1" s="32"/>
      <c r="JCD1" s="32"/>
      <c r="JCE1" s="32"/>
      <c r="JCF1" s="32"/>
      <c r="JCG1" s="32"/>
      <c r="JCH1" s="32"/>
      <c r="JCI1" s="32"/>
      <c r="JCJ1" s="32"/>
      <c r="JCK1" s="32"/>
      <c r="JCL1" s="32"/>
      <c r="JCM1" s="32"/>
      <c r="JCN1" s="32"/>
      <c r="JCO1" s="32"/>
      <c r="JCP1" s="32"/>
      <c r="JCQ1" s="32"/>
      <c r="JCR1" s="32"/>
      <c r="JCS1" s="32"/>
      <c r="JCT1" s="32"/>
      <c r="JCU1" s="32"/>
      <c r="JCV1" s="32"/>
      <c r="JCW1" s="32"/>
      <c r="JCX1" s="32"/>
      <c r="JCY1" s="32"/>
      <c r="JCZ1" s="32"/>
      <c r="JDA1" s="32"/>
      <c r="JDB1" s="32"/>
      <c r="JDC1" s="32"/>
      <c r="JDD1" s="32"/>
      <c r="JDE1" s="32"/>
      <c r="JDF1" s="32"/>
      <c r="JDG1" s="32"/>
      <c r="JDH1" s="32"/>
      <c r="JDI1" s="32"/>
      <c r="JDJ1" s="32"/>
      <c r="JDK1" s="32"/>
      <c r="JDL1" s="32"/>
      <c r="JDM1" s="32"/>
      <c r="JDN1" s="32"/>
      <c r="JDO1" s="32"/>
      <c r="JDP1" s="32"/>
      <c r="JDQ1" s="32"/>
      <c r="JDR1" s="32"/>
      <c r="JDS1" s="32"/>
      <c r="JDT1" s="32"/>
      <c r="JDU1" s="32"/>
      <c r="JDV1" s="32"/>
      <c r="JDW1" s="32"/>
      <c r="JDX1" s="32"/>
      <c r="JDY1" s="32"/>
      <c r="JDZ1" s="32"/>
      <c r="JEA1" s="32"/>
      <c r="JEB1" s="32"/>
      <c r="JEC1" s="32"/>
      <c r="JED1" s="32"/>
      <c r="JEE1" s="32"/>
      <c r="JEF1" s="32"/>
      <c r="JEG1" s="32"/>
      <c r="JEH1" s="32"/>
      <c r="JEI1" s="32"/>
      <c r="JEJ1" s="32"/>
      <c r="JEK1" s="32"/>
      <c r="JEL1" s="32"/>
      <c r="JEM1" s="32"/>
      <c r="JEN1" s="32"/>
      <c r="JEO1" s="32"/>
      <c r="JEP1" s="32"/>
      <c r="JEQ1" s="32"/>
      <c r="JER1" s="32"/>
      <c r="JES1" s="32"/>
      <c r="JET1" s="32"/>
      <c r="JEU1" s="32"/>
      <c r="JEV1" s="32"/>
      <c r="JEW1" s="32"/>
      <c r="JEX1" s="32"/>
      <c r="JEY1" s="32"/>
      <c r="JEZ1" s="32"/>
      <c r="JFA1" s="32"/>
      <c r="JFB1" s="32"/>
      <c r="JFC1" s="32"/>
      <c r="JFD1" s="32"/>
      <c r="JFE1" s="32"/>
      <c r="JFF1" s="32"/>
      <c r="JFG1" s="32"/>
      <c r="JFH1" s="32"/>
      <c r="JFI1" s="32"/>
      <c r="JFJ1" s="32"/>
      <c r="JFK1" s="32"/>
      <c r="JFL1" s="32"/>
      <c r="JFM1" s="32"/>
      <c r="JFN1" s="32"/>
      <c r="JFO1" s="32"/>
      <c r="JFP1" s="32"/>
      <c r="JFQ1" s="32"/>
      <c r="JFR1" s="32"/>
      <c r="JFS1" s="32"/>
      <c r="JFT1" s="32"/>
      <c r="JFU1" s="32"/>
      <c r="JFV1" s="32"/>
      <c r="JFW1" s="32"/>
      <c r="JFX1" s="32"/>
      <c r="JFY1" s="32"/>
      <c r="JFZ1" s="32"/>
      <c r="JGA1" s="32"/>
      <c r="JGB1" s="32"/>
      <c r="JGC1" s="32"/>
      <c r="JGD1" s="32"/>
      <c r="JGE1" s="32"/>
      <c r="JGF1" s="32"/>
      <c r="JGG1" s="32"/>
      <c r="JGH1" s="32"/>
      <c r="JGI1" s="32"/>
      <c r="JGJ1" s="32"/>
      <c r="JGK1" s="32"/>
      <c r="JGL1" s="32"/>
      <c r="JGM1" s="32"/>
      <c r="JGN1" s="32"/>
      <c r="JGO1" s="32"/>
      <c r="JGP1" s="32"/>
      <c r="JGQ1" s="32"/>
      <c r="JGR1" s="32"/>
      <c r="JGS1" s="32"/>
      <c r="JGT1" s="32"/>
      <c r="JGU1" s="32"/>
      <c r="JGV1" s="32"/>
      <c r="JGW1" s="32"/>
      <c r="JGX1" s="32"/>
      <c r="JGY1" s="32"/>
      <c r="JGZ1" s="32"/>
      <c r="JHA1" s="32"/>
      <c r="JHB1" s="32"/>
      <c r="JHC1" s="32"/>
      <c r="JHD1" s="32"/>
      <c r="JHE1" s="32"/>
      <c r="JHF1" s="32"/>
      <c r="JHG1" s="32"/>
      <c r="JHH1" s="32"/>
      <c r="JHI1" s="32"/>
      <c r="JHJ1" s="32"/>
      <c r="JHK1" s="32"/>
      <c r="JHL1" s="32"/>
      <c r="JHM1" s="32"/>
      <c r="JHN1" s="32"/>
      <c r="JHO1" s="32"/>
      <c r="JHP1" s="32"/>
      <c r="JHQ1" s="32"/>
      <c r="JHR1" s="32"/>
      <c r="JHS1" s="32"/>
      <c r="JHT1" s="32"/>
      <c r="JHU1" s="32"/>
      <c r="JHV1" s="32"/>
      <c r="JHW1" s="32"/>
      <c r="JHX1" s="32"/>
      <c r="JHY1" s="32"/>
      <c r="JHZ1" s="32"/>
      <c r="JIA1" s="32"/>
      <c r="JIB1" s="32"/>
      <c r="JIC1" s="32"/>
      <c r="JID1" s="32"/>
      <c r="JIE1" s="32"/>
      <c r="JIF1" s="32"/>
      <c r="JIG1" s="32"/>
      <c r="JIH1" s="32"/>
      <c r="JII1" s="32"/>
      <c r="JIJ1" s="32"/>
      <c r="JIK1" s="32"/>
      <c r="JIL1" s="32"/>
      <c r="JIM1" s="32"/>
      <c r="JIN1" s="32"/>
      <c r="JIO1" s="32"/>
      <c r="JIP1" s="32"/>
      <c r="JIQ1" s="32"/>
      <c r="JIR1" s="32"/>
      <c r="JIS1" s="32"/>
      <c r="JIT1" s="32"/>
      <c r="JIU1" s="32"/>
      <c r="JIV1" s="32"/>
      <c r="JIW1" s="32"/>
      <c r="JIX1" s="32"/>
      <c r="JIY1" s="32"/>
      <c r="JIZ1" s="32"/>
      <c r="JJA1" s="32"/>
      <c r="JJB1" s="32"/>
      <c r="JJC1" s="32"/>
      <c r="JJD1" s="32"/>
      <c r="JJE1" s="32"/>
      <c r="JJF1" s="32"/>
      <c r="JJG1" s="32"/>
      <c r="JJH1" s="32"/>
      <c r="JJI1" s="32"/>
      <c r="JJJ1" s="32"/>
      <c r="JJK1" s="32"/>
      <c r="JJL1" s="32"/>
      <c r="JJM1" s="32"/>
      <c r="JJN1" s="32"/>
      <c r="JJO1" s="32"/>
      <c r="JJP1" s="32"/>
      <c r="JJQ1" s="32"/>
      <c r="JJR1" s="32"/>
      <c r="JJS1" s="32"/>
      <c r="JJT1" s="32"/>
      <c r="JJU1" s="32"/>
      <c r="JJV1" s="32"/>
      <c r="JJW1" s="32"/>
      <c r="JJX1" s="32"/>
      <c r="JJY1" s="32"/>
      <c r="JJZ1" s="32"/>
      <c r="JKA1" s="32"/>
      <c r="JKB1" s="32"/>
      <c r="JKC1" s="32"/>
      <c r="JKD1" s="32"/>
      <c r="JKE1" s="32"/>
      <c r="JKF1" s="32"/>
      <c r="JKG1" s="32"/>
      <c r="JKH1" s="32"/>
      <c r="JKI1" s="32"/>
      <c r="JKJ1" s="32"/>
      <c r="JKK1" s="32"/>
      <c r="JKL1" s="32"/>
      <c r="JKM1" s="32"/>
      <c r="JKN1" s="32"/>
      <c r="JKO1" s="32"/>
      <c r="JKP1" s="32"/>
      <c r="JKQ1" s="32"/>
      <c r="JKR1" s="32"/>
      <c r="JKS1" s="32"/>
      <c r="JKT1" s="32"/>
      <c r="JKU1" s="32"/>
      <c r="JKV1" s="32"/>
      <c r="JKW1" s="32"/>
      <c r="JKX1" s="32"/>
      <c r="JKY1" s="32"/>
      <c r="JKZ1" s="32"/>
      <c r="JLA1" s="32"/>
      <c r="JLB1" s="32"/>
      <c r="JLC1" s="32"/>
      <c r="JLD1" s="32"/>
      <c r="JLE1" s="32"/>
      <c r="JLF1" s="32"/>
      <c r="JLG1" s="32"/>
      <c r="JLH1" s="32"/>
      <c r="JLI1" s="32"/>
      <c r="JLJ1" s="32"/>
      <c r="JLK1" s="32"/>
      <c r="JLL1" s="32"/>
      <c r="JLM1" s="32"/>
      <c r="JLN1" s="32"/>
      <c r="JLO1" s="32"/>
      <c r="JLP1" s="32"/>
      <c r="JLQ1" s="32"/>
      <c r="JLR1" s="32"/>
      <c r="JLS1" s="32"/>
      <c r="JLT1" s="32"/>
      <c r="JLU1" s="32"/>
      <c r="JLV1" s="32"/>
      <c r="JLW1" s="32"/>
      <c r="JLX1" s="32"/>
      <c r="JLY1" s="32"/>
      <c r="JLZ1" s="32"/>
      <c r="JMA1" s="32"/>
      <c r="JMB1" s="32"/>
      <c r="JMC1" s="32"/>
      <c r="JMD1" s="32"/>
      <c r="JME1" s="32"/>
      <c r="JMF1" s="32"/>
      <c r="JMG1" s="32"/>
      <c r="JMH1" s="32"/>
      <c r="JMI1" s="32"/>
      <c r="JMJ1" s="32"/>
      <c r="JMK1" s="32"/>
      <c r="JML1" s="32"/>
      <c r="JMM1" s="32"/>
      <c r="JMN1" s="32"/>
      <c r="JMO1" s="32"/>
      <c r="JMP1" s="32"/>
      <c r="JMQ1" s="32"/>
      <c r="JMR1" s="32"/>
      <c r="JMS1" s="32"/>
      <c r="JMT1" s="32"/>
      <c r="JMU1" s="32"/>
      <c r="JMV1" s="32"/>
      <c r="JMW1" s="32"/>
      <c r="JMX1" s="32"/>
      <c r="JMY1" s="32"/>
      <c r="JMZ1" s="32"/>
      <c r="JNA1" s="32"/>
      <c r="JNB1" s="32"/>
      <c r="JNC1" s="32"/>
      <c r="JND1" s="32"/>
      <c r="JNE1" s="32"/>
      <c r="JNF1" s="32"/>
      <c r="JNG1" s="32"/>
      <c r="JNH1" s="32"/>
      <c r="JNI1" s="32"/>
      <c r="JNJ1" s="32"/>
      <c r="JNK1" s="32"/>
      <c r="JNL1" s="32"/>
      <c r="JNM1" s="32"/>
      <c r="JNN1" s="32"/>
      <c r="JNO1" s="32"/>
      <c r="JNP1" s="32"/>
      <c r="JNQ1" s="32"/>
      <c r="JNR1" s="32"/>
      <c r="JNS1" s="32"/>
      <c r="JNT1" s="32"/>
      <c r="JNU1" s="32"/>
      <c r="JNV1" s="32"/>
      <c r="JNW1" s="32"/>
      <c r="JNX1" s="32"/>
      <c r="JNY1" s="32"/>
      <c r="JNZ1" s="32"/>
      <c r="JOA1" s="32"/>
      <c r="JOB1" s="32"/>
      <c r="JOC1" s="32"/>
      <c r="JOD1" s="32"/>
      <c r="JOE1" s="32"/>
      <c r="JOF1" s="32"/>
      <c r="JOG1" s="32"/>
      <c r="JOH1" s="32"/>
      <c r="JOI1" s="32"/>
      <c r="JOJ1" s="32"/>
      <c r="JOK1" s="32"/>
      <c r="JOL1" s="32"/>
      <c r="JOM1" s="32"/>
      <c r="JON1" s="32"/>
      <c r="JOO1" s="32"/>
      <c r="JOP1" s="32"/>
      <c r="JOQ1" s="32"/>
      <c r="JOR1" s="32"/>
      <c r="JOS1" s="32"/>
      <c r="JOT1" s="32"/>
      <c r="JOU1" s="32"/>
      <c r="JOV1" s="32"/>
      <c r="JOW1" s="32"/>
      <c r="JOX1" s="32"/>
      <c r="JOY1" s="32"/>
      <c r="JOZ1" s="32"/>
      <c r="JPA1" s="32"/>
      <c r="JPB1" s="32"/>
      <c r="JPC1" s="32"/>
      <c r="JPD1" s="32"/>
      <c r="JPE1" s="32"/>
      <c r="JPF1" s="32"/>
      <c r="JPG1" s="32"/>
      <c r="JPH1" s="32"/>
      <c r="JPI1" s="32"/>
      <c r="JPJ1" s="32"/>
      <c r="JPK1" s="32"/>
      <c r="JPL1" s="32"/>
      <c r="JPM1" s="32"/>
      <c r="JPN1" s="32"/>
      <c r="JPO1" s="32"/>
      <c r="JPP1" s="32"/>
      <c r="JPQ1" s="32"/>
      <c r="JPR1" s="32"/>
      <c r="JPS1" s="32"/>
      <c r="JPT1" s="32"/>
      <c r="JPU1" s="32"/>
      <c r="JPV1" s="32"/>
      <c r="JPW1" s="32"/>
      <c r="JPX1" s="32"/>
      <c r="JPY1" s="32"/>
      <c r="JPZ1" s="32"/>
      <c r="JQA1" s="32"/>
      <c r="JQB1" s="32"/>
      <c r="JQC1" s="32"/>
      <c r="JQD1" s="32"/>
      <c r="JQE1" s="32"/>
      <c r="JQF1" s="32"/>
      <c r="JQG1" s="32"/>
      <c r="JQH1" s="32"/>
      <c r="JQI1" s="32"/>
      <c r="JQJ1" s="32"/>
      <c r="JQK1" s="32"/>
      <c r="JQL1" s="32"/>
      <c r="JQM1" s="32"/>
      <c r="JQN1" s="32"/>
      <c r="JQO1" s="32"/>
      <c r="JQP1" s="32"/>
      <c r="JQQ1" s="32"/>
      <c r="JQR1" s="32"/>
      <c r="JQS1" s="32"/>
      <c r="JQT1" s="32"/>
      <c r="JQU1" s="32"/>
      <c r="JQV1" s="32"/>
      <c r="JQW1" s="32"/>
      <c r="JQX1" s="32"/>
      <c r="JQY1" s="32"/>
      <c r="JQZ1" s="32"/>
      <c r="JRA1" s="32"/>
      <c r="JRB1" s="32"/>
      <c r="JRC1" s="32"/>
      <c r="JRD1" s="32"/>
      <c r="JRE1" s="32"/>
      <c r="JRF1" s="32"/>
      <c r="JRG1" s="32"/>
      <c r="JRH1" s="32"/>
      <c r="JRI1" s="32"/>
      <c r="JRJ1" s="32"/>
      <c r="JRK1" s="32"/>
      <c r="JRL1" s="32"/>
      <c r="JRM1" s="32"/>
      <c r="JRN1" s="32"/>
      <c r="JRO1" s="32"/>
      <c r="JRP1" s="32"/>
      <c r="JRQ1" s="32"/>
      <c r="JRR1" s="32"/>
      <c r="JRS1" s="32"/>
      <c r="JRT1" s="32"/>
      <c r="JRU1" s="32"/>
      <c r="JRV1" s="32"/>
      <c r="JRW1" s="32"/>
      <c r="JRX1" s="32"/>
      <c r="JRY1" s="32"/>
      <c r="JRZ1" s="32"/>
      <c r="JSA1" s="32"/>
      <c r="JSB1" s="32"/>
      <c r="JSC1" s="32"/>
      <c r="JSD1" s="32"/>
      <c r="JSE1" s="32"/>
      <c r="JSF1" s="32"/>
      <c r="JSG1" s="32"/>
      <c r="JSH1" s="32"/>
      <c r="JSI1" s="32"/>
      <c r="JSJ1" s="32"/>
      <c r="JSK1" s="32"/>
      <c r="JSL1" s="32"/>
      <c r="JSM1" s="32"/>
      <c r="JSN1" s="32"/>
      <c r="JSO1" s="32"/>
      <c r="JSP1" s="32"/>
      <c r="JSQ1" s="32"/>
      <c r="JSR1" s="32"/>
      <c r="JSS1" s="32"/>
      <c r="JST1" s="32"/>
      <c r="JSU1" s="32"/>
      <c r="JSV1" s="32"/>
      <c r="JSW1" s="32"/>
      <c r="JSX1" s="32"/>
      <c r="JSY1" s="32"/>
      <c r="JSZ1" s="32"/>
      <c r="JTA1" s="32"/>
      <c r="JTB1" s="32"/>
      <c r="JTC1" s="32"/>
      <c r="JTD1" s="32"/>
      <c r="JTE1" s="32"/>
      <c r="JTF1" s="32"/>
      <c r="JTG1" s="32"/>
      <c r="JTH1" s="32"/>
      <c r="JTI1" s="32"/>
      <c r="JTJ1" s="32"/>
      <c r="JTK1" s="32"/>
      <c r="JTL1" s="32"/>
      <c r="JTM1" s="32"/>
      <c r="JTN1" s="32"/>
      <c r="JTO1" s="32"/>
      <c r="JTP1" s="32"/>
      <c r="JTQ1" s="32"/>
      <c r="JTR1" s="32"/>
      <c r="JTS1" s="32"/>
      <c r="JTT1" s="32"/>
      <c r="JTU1" s="32"/>
      <c r="JTV1" s="32"/>
      <c r="JTW1" s="32"/>
      <c r="JTX1" s="32"/>
      <c r="JTY1" s="32"/>
      <c r="JTZ1" s="32"/>
      <c r="JUA1" s="32"/>
      <c r="JUB1" s="32"/>
      <c r="JUC1" s="32"/>
      <c r="JUD1" s="32"/>
      <c r="JUE1" s="32"/>
      <c r="JUF1" s="32"/>
      <c r="JUG1" s="32"/>
      <c r="JUH1" s="32"/>
      <c r="JUI1" s="32"/>
      <c r="JUJ1" s="32"/>
      <c r="JUK1" s="32"/>
      <c r="JUL1" s="32"/>
      <c r="JUM1" s="32"/>
      <c r="JUN1" s="32"/>
      <c r="JUO1" s="32"/>
      <c r="JUP1" s="32"/>
      <c r="JUQ1" s="32"/>
      <c r="JUR1" s="32"/>
      <c r="JUS1" s="32"/>
      <c r="JUT1" s="32"/>
      <c r="JUU1" s="32"/>
      <c r="JUV1" s="32"/>
      <c r="JUW1" s="32"/>
      <c r="JUX1" s="32"/>
      <c r="JUY1" s="32"/>
      <c r="JUZ1" s="32"/>
      <c r="JVA1" s="32"/>
      <c r="JVB1" s="32"/>
      <c r="JVC1" s="32"/>
      <c r="JVD1" s="32"/>
      <c r="JVE1" s="32"/>
      <c r="JVF1" s="32"/>
      <c r="JVG1" s="32"/>
      <c r="JVH1" s="32"/>
      <c r="JVI1" s="32"/>
      <c r="JVJ1" s="32"/>
      <c r="JVK1" s="32"/>
      <c r="JVL1" s="32"/>
      <c r="JVM1" s="32"/>
      <c r="JVN1" s="32"/>
      <c r="JVO1" s="32"/>
      <c r="JVP1" s="32"/>
      <c r="JVQ1" s="32"/>
      <c r="JVR1" s="32"/>
      <c r="JVS1" s="32"/>
      <c r="JVT1" s="32"/>
      <c r="JVU1" s="32"/>
      <c r="JVV1" s="32"/>
      <c r="JVW1" s="32"/>
      <c r="JVX1" s="32"/>
      <c r="JVY1" s="32"/>
      <c r="JVZ1" s="32"/>
      <c r="JWA1" s="32"/>
      <c r="JWB1" s="32"/>
      <c r="JWC1" s="32"/>
      <c r="JWD1" s="32"/>
      <c r="JWE1" s="32"/>
      <c r="JWF1" s="32"/>
      <c r="JWG1" s="32"/>
      <c r="JWH1" s="32"/>
      <c r="JWI1" s="32"/>
      <c r="JWJ1" s="32"/>
      <c r="JWK1" s="32"/>
      <c r="JWL1" s="32"/>
      <c r="JWM1" s="32"/>
      <c r="JWN1" s="32"/>
      <c r="JWO1" s="32"/>
      <c r="JWP1" s="32"/>
      <c r="JWQ1" s="32"/>
      <c r="JWR1" s="32"/>
      <c r="JWS1" s="32"/>
      <c r="JWT1" s="32"/>
      <c r="JWU1" s="32"/>
      <c r="JWV1" s="32"/>
      <c r="JWW1" s="32"/>
      <c r="JWX1" s="32"/>
      <c r="JWY1" s="32"/>
      <c r="JWZ1" s="32"/>
      <c r="JXA1" s="32"/>
      <c r="JXB1" s="32"/>
      <c r="JXC1" s="32"/>
      <c r="JXD1" s="32"/>
      <c r="JXE1" s="32"/>
      <c r="JXF1" s="32"/>
      <c r="JXG1" s="32"/>
      <c r="JXH1" s="32"/>
      <c r="JXI1" s="32"/>
      <c r="JXJ1" s="32"/>
      <c r="JXK1" s="32"/>
      <c r="JXL1" s="32"/>
      <c r="JXM1" s="32"/>
      <c r="JXN1" s="32"/>
      <c r="JXO1" s="32"/>
      <c r="JXP1" s="32"/>
      <c r="JXQ1" s="32"/>
      <c r="JXR1" s="32"/>
      <c r="JXS1" s="32"/>
      <c r="JXT1" s="32"/>
      <c r="JXU1" s="32"/>
      <c r="JXV1" s="32"/>
      <c r="JXW1" s="32"/>
      <c r="JXX1" s="32"/>
      <c r="JXY1" s="32"/>
      <c r="JXZ1" s="32"/>
      <c r="JYA1" s="32"/>
      <c r="JYB1" s="32"/>
      <c r="JYC1" s="32"/>
      <c r="JYD1" s="32"/>
      <c r="JYE1" s="32"/>
      <c r="JYF1" s="32"/>
      <c r="JYG1" s="32"/>
      <c r="JYH1" s="32"/>
      <c r="JYI1" s="32"/>
      <c r="JYJ1" s="32"/>
      <c r="JYK1" s="32"/>
      <c r="JYL1" s="32"/>
      <c r="JYM1" s="32"/>
      <c r="JYN1" s="32"/>
      <c r="JYO1" s="32"/>
      <c r="JYP1" s="32"/>
      <c r="JYQ1" s="32"/>
      <c r="JYR1" s="32"/>
      <c r="JYS1" s="32"/>
      <c r="JYT1" s="32"/>
      <c r="JYU1" s="32"/>
      <c r="JYV1" s="32"/>
      <c r="JYW1" s="32"/>
      <c r="JYX1" s="32"/>
      <c r="JYY1" s="32"/>
      <c r="JYZ1" s="32"/>
      <c r="JZA1" s="32"/>
      <c r="JZB1" s="32"/>
      <c r="JZC1" s="32"/>
      <c r="JZD1" s="32"/>
      <c r="JZE1" s="32"/>
      <c r="JZF1" s="32"/>
      <c r="JZG1" s="32"/>
      <c r="JZH1" s="32"/>
      <c r="JZI1" s="32"/>
      <c r="JZJ1" s="32"/>
      <c r="JZK1" s="32"/>
      <c r="JZL1" s="32"/>
      <c r="JZM1" s="32"/>
      <c r="JZN1" s="32"/>
      <c r="JZO1" s="32"/>
      <c r="JZP1" s="32"/>
      <c r="JZQ1" s="32"/>
      <c r="JZR1" s="32"/>
      <c r="JZS1" s="32"/>
      <c r="JZT1" s="32"/>
      <c r="JZU1" s="32"/>
      <c r="JZV1" s="32"/>
      <c r="JZW1" s="32"/>
      <c r="JZX1" s="32"/>
      <c r="JZY1" s="32"/>
      <c r="JZZ1" s="32"/>
      <c r="KAA1" s="32"/>
      <c r="KAB1" s="32"/>
      <c r="KAC1" s="32"/>
      <c r="KAD1" s="32"/>
      <c r="KAE1" s="32"/>
      <c r="KAF1" s="32"/>
      <c r="KAG1" s="32"/>
      <c r="KAH1" s="32"/>
      <c r="KAI1" s="32"/>
      <c r="KAJ1" s="32"/>
      <c r="KAK1" s="32"/>
      <c r="KAL1" s="32"/>
      <c r="KAM1" s="32"/>
      <c r="KAN1" s="32"/>
      <c r="KAO1" s="32"/>
      <c r="KAP1" s="32"/>
      <c r="KAQ1" s="32"/>
      <c r="KAR1" s="32"/>
      <c r="KAS1" s="32"/>
      <c r="KAT1" s="32"/>
      <c r="KAU1" s="32"/>
      <c r="KAV1" s="32"/>
      <c r="KAW1" s="32"/>
      <c r="KAX1" s="32"/>
      <c r="KAY1" s="32"/>
      <c r="KAZ1" s="32"/>
      <c r="KBA1" s="32"/>
      <c r="KBB1" s="32"/>
      <c r="KBC1" s="32"/>
      <c r="KBD1" s="32"/>
      <c r="KBE1" s="32"/>
      <c r="KBF1" s="32"/>
      <c r="KBG1" s="32"/>
      <c r="KBH1" s="32"/>
      <c r="KBI1" s="32"/>
      <c r="KBJ1" s="32"/>
      <c r="KBK1" s="32"/>
      <c r="KBL1" s="32"/>
      <c r="KBM1" s="32"/>
      <c r="KBN1" s="32"/>
      <c r="KBO1" s="32"/>
      <c r="KBP1" s="32"/>
      <c r="KBQ1" s="32"/>
      <c r="KBR1" s="32"/>
      <c r="KBS1" s="32"/>
      <c r="KBT1" s="32"/>
      <c r="KBU1" s="32"/>
      <c r="KBV1" s="32"/>
      <c r="KBW1" s="32"/>
      <c r="KBX1" s="32"/>
      <c r="KBY1" s="32"/>
      <c r="KBZ1" s="32"/>
      <c r="KCA1" s="32"/>
      <c r="KCB1" s="32"/>
      <c r="KCC1" s="32"/>
      <c r="KCD1" s="32"/>
      <c r="KCE1" s="32"/>
      <c r="KCF1" s="32"/>
      <c r="KCG1" s="32"/>
      <c r="KCH1" s="32"/>
      <c r="KCI1" s="32"/>
      <c r="KCJ1" s="32"/>
      <c r="KCK1" s="32"/>
      <c r="KCL1" s="32"/>
      <c r="KCM1" s="32"/>
      <c r="KCN1" s="32"/>
      <c r="KCO1" s="32"/>
      <c r="KCP1" s="32"/>
      <c r="KCQ1" s="32"/>
      <c r="KCR1" s="32"/>
      <c r="KCS1" s="32"/>
      <c r="KCT1" s="32"/>
      <c r="KCU1" s="32"/>
      <c r="KCV1" s="32"/>
      <c r="KCW1" s="32"/>
      <c r="KCX1" s="32"/>
      <c r="KCY1" s="32"/>
      <c r="KCZ1" s="32"/>
      <c r="KDA1" s="32"/>
      <c r="KDB1" s="32"/>
      <c r="KDC1" s="32"/>
      <c r="KDD1" s="32"/>
      <c r="KDE1" s="32"/>
      <c r="KDF1" s="32"/>
      <c r="KDG1" s="32"/>
      <c r="KDH1" s="32"/>
      <c r="KDI1" s="32"/>
      <c r="KDJ1" s="32"/>
      <c r="KDK1" s="32"/>
      <c r="KDL1" s="32"/>
      <c r="KDM1" s="32"/>
      <c r="KDN1" s="32"/>
      <c r="KDO1" s="32"/>
      <c r="KDP1" s="32"/>
      <c r="KDQ1" s="32"/>
      <c r="KDR1" s="32"/>
      <c r="KDS1" s="32"/>
      <c r="KDT1" s="32"/>
      <c r="KDU1" s="32"/>
      <c r="KDV1" s="32"/>
      <c r="KDW1" s="32"/>
      <c r="KDX1" s="32"/>
      <c r="KDY1" s="32"/>
      <c r="KDZ1" s="32"/>
      <c r="KEA1" s="32"/>
      <c r="KEB1" s="32"/>
      <c r="KEC1" s="32"/>
      <c r="KED1" s="32"/>
      <c r="KEE1" s="32"/>
      <c r="KEF1" s="32"/>
      <c r="KEG1" s="32"/>
      <c r="KEH1" s="32"/>
      <c r="KEI1" s="32"/>
      <c r="KEJ1" s="32"/>
      <c r="KEK1" s="32"/>
      <c r="KEL1" s="32"/>
      <c r="KEM1" s="32"/>
      <c r="KEN1" s="32"/>
      <c r="KEO1" s="32"/>
      <c r="KEP1" s="32"/>
      <c r="KEQ1" s="32"/>
      <c r="KER1" s="32"/>
      <c r="KES1" s="32"/>
      <c r="KET1" s="32"/>
      <c r="KEU1" s="32"/>
      <c r="KEV1" s="32"/>
      <c r="KEW1" s="32"/>
      <c r="KEX1" s="32"/>
      <c r="KEY1" s="32"/>
      <c r="KEZ1" s="32"/>
      <c r="KFA1" s="32"/>
      <c r="KFB1" s="32"/>
      <c r="KFC1" s="32"/>
      <c r="KFD1" s="32"/>
      <c r="KFE1" s="32"/>
      <c r="KFF1" s="32"/>
      <c r="KFG1" s="32"/>
      <c r="KFH1" s="32"/>
      <c r="KFI1" s="32"/>
      <c r="KFJ1" s="32"/>
      <c r="KFK1" s="32"/>
      <c r="KFL1" s="32"/>
      <c r="KFM1" s="32"/>
      <c r="KFN1" s="32"/>
      <c r="KFO1" s="32"/>
      <c r="KFP1" s="32"/>
      <c r="KFQ1" s="32"/>
      <c r="KFR1" s="32"/>
      <c r="KFS1" s="32"/>
      <c r="KFT1" s="32"/>
      <c r="KFU1" s="32"/>
      <c r="KFV1" s="32"/>
      <c r="KFW1" s="32"/>
      <c r="KFX1" s="32"/>
      <c r="KFY1" s="32"/>
      <c r="KFZ1" s="32"/>
      <c r="KGA1" s="32"/>
      <c r="KGB1" s="32"/>
      <c r="KGC1" s="32"/>
      <c r="KGD1" s="32"/>
      <c r="KGE1" s="32"/>
      <c r="KGF1" s="32"/>
      <c r="KGG1" s="32"/>
      <c r="KGH1" s="32"/>
      <c r="KGI1" s="32"/>
      <c r="KGJ1" s="32"/>
      <c r="KGK1" s="32"/>
      <c r="KGL1" s="32"/>
      <c r="KGM1" s="32"/>
      <c r="KGN1" s="32"/>
      <c r="KGO1" s="32"/>
      <c r="KGP1" s="32"/>
      <c r="KGQ1" s="32"/>
      <c r="KGR1" s="32"/>
      <c r="KGS1" s="32"/>
      <c r="KGT1" s="32"/>
      <c r="KGU1" s="32"/>
      <c r="KGV1" s="32"/>
      <c r="KGW1" s="32"/>
      <c r="KGX1" s="32"/>
      <c r="KGY1" s="32"/>
      <c r="KGZ1" s="32"/>
      <c r="KHA1" s="32"/>
      <c r="KHB1" s="32"/>
      <c r="KHC1" s="32"/>
      <c r="KHD1" s="32"/>
      <c r="KHE1" s="32"/>
      <c r="KHF1" s="32"/>
      <c r="KHG1" s="32"/>
      <c r="KHH1" s="32"/>
      <c r="KHI1" s="32"/>
      <c r="KHJ1" s="32"/>
      <c r="KHK1" s="32"/>
      <c r="KHL1" s="32"/>
      <c r="KHM1" s="32"/>
      <c r="KHN1" s="32"/>
      <c r="KHO1" s="32"/>
      <c r="KHP1" s="32"/>
      <c r="KHQ1" s="32"/>
      <c r="KHR1" s="32"/>
      <c r="KHS1" s="32"/>
      <c r="KHT1" s="32"/>
      <c r="KHU1" s="32"/>
      <c r="KHV1" s="32"/>
      <c r="KHW1" s="32"/>
      <c r="KHX1" s="32"/>
      <c r="KHY1" s="32"/>
      <c r="KHZ1" s="32"/>
      <c r="KIA1" s="32"/>
      <c r="KIB1" s="32"/>
      <c r="KIC1" s="32"/>
      <c r="KID1" s="32"/>
      <c r="KIE1" s="32"/>
      <c r="KIF1" s="32"/>
      <c r="KIG1" s="32"/>
      <c r="KIH1" s="32"/>
      <c r="KII1" s="32"/>
      <c r="KIJ1" s="32"/>
      <c r="KIK1" s="32"/>
      <c r="KIL1" s="32"/>
      <c r="KIM1" s="32"/>
      <c r="KIN1" s="32"/>
      <c r="KIO1" s="32"/>
      <c r="KIP1" s="32"/>
      <c r="KIQ1" s="32"/>
      <c r="KIR1" s="32"/>
      <c r="KIS1" s="32"/>
      <c r="KIT1" s="32"/>
      <c r="KIU1" s="32"/>
      <c r="KIV1" s="32"/>
      <c r="KIW1" s="32"/>
      <c r="KIX1" s="32"/>
      <c r="KIY1" s="32"/>
      <c r="KIZ1" s="32"/>
      <c r="KJA1" s="32"/>
      <c r="KJB1" s="32"/>
      <c r="KJC1" s="32"/>
      <c r="KJD1" s="32"/>
      <c r="KJE1" s="32"/>
      <c r="KJF1" s="32"/>
      <c r="KJG1" s="32"/>
      <c r="KJH1" s="32"/>
      <c r="KJI1" s="32"/>
      <c r="KJJ1" s="32"/>
      <c r="KJK1" s="32"/>
      <c r="KJL1" s="32"/>
      <c r="KJM1" s="32"/>
      <c r="KJN1" s="32"/>
      <c r="KJO1" s="32"/>
      <c r="KJP1" s="32"/>
      <c r="KJQ1" s="32"/>
      <c r="KJR1" s="32"/>
      <c r="KJS1" s="32"/>
      <c r="KJT1" s="32"/>
      <c r="KJU1" s="32"/>
      <c r="KJV1" s="32"/>
      <c r="KJW1" s="32"/>
      <c r="KJX1" s="32"/>
      <c r="KJY1" s="32"/>
      <c r="KJZ1" s="32"/>
      <c r="KKA1" s="32"/>
      <c r="KKB1" s="32"/>
      <c r="KKC1" s="32"/>
      <c r="KKD1" s="32"/>
      <c r="KKE1" s="32"/>
      <c r="KKF1" s="32"/>
      <c r="KKG1" s="32"/>
      <c r="KKH1" s="32"/>
      <c r="KKI1" s="32"/>
      <c r="KKJ1" s="32"/>
      <c r="KKK1" s="32"/>
      <c r="KKL1" s="32"/>
      <c r="KKM1" s="32"/>
      <c r="KKN1" s="32"/>
      <c r="KKO1" s="32"/>
      <c r="KKP1" s="32"/>
      <c r="KKQ1" s="32"/>
      <c r="KKR1" s="32"/>
      <c r="KKS1" s="32"/>
      <c r="KKT1" s="32"/>
      <c r="KKU1" s="32"/>
      <c r="KKV1" s="32"/>
      <c r="KKW1" s="32"/>
      <c r="KKX1" s="32"/>
      <c r="KKY1" s="32"/>
      <c r="KKZ1" s="32"/>
      <c r="KLA1" s="32"/>
      <c r="KLB1" s="32"/>
      <c r="KLC1" s="32"/>
      <c r="KLD1" s="32"/>
      <c r="KLE1" s="32"/>
      <c r="KLF1" s="32"/>
      <c r="KLG1" s="32"/>
      <c r="KLH1" s="32"/>
      <c r="KLI1" s="32"/>
      <c r="KLJ1" s="32"/>
      <c r="KLK1" s="32"/>
      <c r="KLL1" s="32"/>
      <c r="KLM1" s="32"/>
      <c r="KLN1" s="32"/>
      <c r="KLO1" s="32"/>
      <c r="KLP1" s="32"/>
      <c r="KLQ1" s="32"/>
      <c r="KLR1" s="32"/>
      <c r="KLS1" s="32"/>
      <c r="KLT1" s="32"/>
      <c r="KLU1" s="32"/>
      <c r="KLV1" s="32"/>
      <c r="KLW1" s="32"/>
      <c r="KLX1" s="32"/>
      <c r="KLY1" s="32"/>
      <c r="KLZ1" s="32"/>
      <c r="KMA1" s="32"/>
      <c r="KMB1" s="32"/>
      <c r="KMC1" s="32"/>
      <c r="KMD1" s="32"/>
      <c r="KME1" s="32"/>
      <c r="KMF1" s="32"/>
      <c r="KMG1" s="32"/>
      <c r="KMH1" s="32"/>
      <c r="KMI1" s="32"/>
      <c r="KMJ1" s="32"/>
      <c r="KMK1" s="32"/>
      <c r="KML1" s="32"/>
      <c r="KMM1" s="32"/>
      <c r="KMN1" s="32"/>
      <c r="KMO1" s="32"/>
      <c r="KMP1" s="32"/>
      <c r="KMQ1" s="32"/>
      <c r="KMR1" s="32"/>
      <c r="KMS1" s="32"/>
      <c r="KMT1" s="32"/>
      <c r="KMU1" s="32"/>
      <c r="KMV1" s="32"/>
      <c r="KMW1" s="32"/>
      <c r="KMX1" s="32"/>
      <c r="KMY1" s="32"/>
      <c r="KMZ1" s="32"/>
      <c r="KNA1" s="32"/>
      <c r="KNB1" s="32"/>
      <c r="KNC1" s="32"/>
      <c r="KND1" s="32"/>
      <c r="KNE1" s="32"/>
      <c r="KNF1" s="32"/>
      <c r="KNG1" s="32"/>
      <c r="KNH1" s="32"/>
      <c r="KNI1" s="32"/>
      <c r="KNJ1" s="32"/>
      <c r="KNK1" s="32"/>
      <c r="KNL1" s="32"/>
      <c r="KNM1" s="32"/>
      <c r="KNN1" s="32"/>
      <c r="KNO1" s="32"/>
      <c r="KNP1" s="32"/>
      <c r="KNQ1" s="32"/>
      <c r="KNR1" s="32"/>
      <c r="KNS1" s="32"/>
      <c r="KNT1" s="32"/>
      <c r="KNU1" s="32"/>
      <c r="KNV1" s="32"/>
      <c r="KNW1" s="32"/>
      <c r="KNX1" s="32"/>
      <c r="KNY1" s="32"/>
      <c r="KNZ1" s="32"/>
      <c r="KOA1" s="32"/>
      <c r="KOB1" s="32"/>
      <c r="KOC1" s="32"/>
      <c r="KOD1" s="32"/>
      <c r="KOE1" s="32"/>
      <c r="KOF1" s="32"/>
      <c r="KOG1" s="32"/>
      <c r="KOH1" s="32"/>
      <c r="KOI1" s="32"/>
      <c r="KOJ1" s="32"/>
      <c r="KOK1" s="32"/>
      <c r="KOL1" s="32"/>
      <c r="KOM1" s="32"/>
      <c r="KON1" s="32"/>
      <c r="KOO1" s="32"/>
      <c r="KOP1" s="32"/>
      <c r="KOQ1" s="32"/>
      <c r="KOR1" s="32"/>
      <c r="KOS1" s="32"/>
      <c r="KOT1" s="32"/>
      <c r="KOU1" s="32"/>
      <c r="KOV1" s="32"/>
      <c r="KOW1" s="32"/>
      <c r="KOX1" s="32"/>
      <c r="KOY1" s="32"/>
      <c r="KOZ1" s="32"/>
      <c r="KPA1" s="32"/>
      <c r="KPB1" s="32"/>
      <c r="KPC1" s="32"/>
      <c r="KPD1" s="32"/>
      <c r="KPE1" s="32"/>
      <c r="KPF1" s="32"/>
      <c r="KPG1" s="32"/>
      <c r="KPH1" s="32"/>
      <c r="KPI1" s="32"/>
      <c r="KPJ1" s="32"/>
      <c r="KPK1" s="32"/>
      <c r="KPL1" s="32"/>
      <c r="KPM1" s="32"/>
      <c r="KPN1" s="32"/>
      <c r="KPO1" s="32"/>
      <c r="KPP1" s="32"/>
      <c r="KPQ1" s="32"/>
      <c r="KPR1" s="32"/>
      <c r="KPS1" s="32"/>
      <c r="KPT1" s="32"/>
      <c r="KPU1" s="32"/>
      <c r="KPV1" s="32"/>
      <c r="KPW1" s="32"/>
      <c r="KPX1" s="32"/>
      <c r="KPY1" s="32"/>
      <c r="KPZ1" s="32"/>
      <c r="KQA1" s="32"/>
      <c r="KQB1" s="32"/>
      <c r="KQC1" s="32"/>
      <c r="KQD1" s="32"/>
      <c r="KQE1" s="32"/>
      <c r="KQF1" s="32"/>
      <c r="KQG1" s="32"/>
      <c r="KQH1" s="32"/>
      <c r="KQI1" s="32"/>
      <c r="KQJ1" s="32"/>
      <c r="KQK1" s="32"/>
      <c r="KQL1" s="32"/>
      <c r="KQM1" s="32"/>
      <c r="KQN1" s="32"/>
      <c r="KQO1" s="32"/>
      <c r="KQP1" s="32"/>
      <c r="KQQ1" s="32"/>
      <c r="KQR1" s="32"/>
      <c r="KQS1" s="32"/>
      <c r="KQT1" s="32"/>
      <c r="KQU1" s="32"/>
      <c r="KQV1" s="32"/>
      <c r="KQW1" s="32"/>
      <c r="KQX1" s="32"/>
      <c r="KQY1" s="32"/>
      <c r="KQZ1" s="32"/>
      <c r="KRA1" s="32"/>
      <c r="KRB1" s="32"/>
      <c r="KRC1" s="32"/>
      <c r="KRD1" s="32"/>
      <c r="KRE1" s="32"/>
      <c r="KRF1" s="32"/>
      <c r="KRG1" s="32"/>
      <c r="KRH1" s="32"/>
      <c r="KRI1" s="32"/>
      <c r="KRJ1" s="32"/>
      <c r="KRK1" s="32"/>
      <c r="KRL1" s="32"/>
      <c r="KRM1" s="32"/>
      <c r="KRN1" s="32"/>
      <c r="KRO1" s="32"/>
      <c r="KRP1" s="32"/>
      <c r="KRQ1" s="32"/>
      <c r="KRR1" s="32"/>
      <c r="KRS1" s="32"/>
      <c r="KRT1" s="32"/>
      <c r="KRU1" s="32"/>
      <c r="KRV1" s="32"/>
      <c r="KRW1" s="32"/>
      <c r="KRX1" s="32"/>
      <c r="KRY1" s="32"/>
      <c r="KRZ1" s="32"/>
      <c r="KSA1" s="32"/>
      <c r="KSB1" s="32"/>
      <c r="KSC1" s="32"/>
      <c r="KSD1" s="32"/>
      <c r="KSE1" s="32"/>
      <c r="KSF1" s="32"/>
      <c r="KSG1" s="32"/>
      <c r="KSH1" s="32"/>
      <c r="KSI1" s="32"/>
      <c r="KSJ1" s="32"/>
      <c r="KSK1" s="32"/>
      <c r="KSL1" s="32"/>
      <c r="KSM1" s="32"/>
      <c r="KSN1" s="32"/>
      <c r="KSO1" s="32"/>
      <c r="KSP1" s="32"/>
      <c r="KSQ1" s="32"/>
      <c r="KSR1" s="32"/>
      <c r="KSS1" s="32"/>
      <c r="KST1" s="32"/>
      <c r="KSU1" s="32"/>
      <c r="KSV1" s="32"/>
      <c r="KSW1" s="32"/>
      <c r="KSX1" s="32"/>
      <c r="KSY1" s="32"/>
      <c r="KSZ1" s="32"/>
      <c r="KTA1" s="32"/>
      <c r="KTB1" s="32"/>
      <c r="KTC1" s="32"/>
      <c r="KTD1" s="32"/>
      <c r="KTE1" s="32"/>
      <c r="KTF1" s="32"/>
      <c r="KTG1" s="32"/>
      <c r="KTH1" s="32"/>
      <c r="KTI1" s="32"/>
      <c r="KTJ1" s="32"/>
      <c r="KTK1" s="32"/>
      <c r="KTL1" s="32"/>
      <c r="KTM1" s="32"/>
      <c r="KTN1" s="32"/>
      <c r="KTO1" s="32"/>
      <c r="KTP1" s="32"/>
      <c r="KTQ1" s="32"/>
      <c r="KTR1" s="32"/>
      <c r="KTS1" s="32"/>
      <c r="KTT1" s="32"/>
      <c r="KTU1" s="32"/>
      <c r="KTV1" s="32"/>
      <c r="KTW1" s="32"/>
      <c r="KTX1" s="32"/>
      <c r="KTY1" s="32"/>
      <c r="KTZ1" s="32"/>
      <c r="KUA1" s="32"/>
      <c r="KUB1" s="32"/>
      <c r="KUC1" s="32"/>
      <c r="KUD1" s="32"/>
      <c r="KUE1" s="32"/>
      <c r="KUF1" s="32"/>
      <c r="KUG1" s="32"/>
      <c r="KUH1" s="32"/>
      <c r="KUI1" s="32"/>
      <c r="KUJ1" s="32"/>
      <c r="KUK1" s="32"/>
      <c r="KUL1" s="32"/>
      <c r="KUM1" s="32"/>
      <c r="KUN1" s="32"/>
      <c r="KUO1" s="32"/>
      <c r="KUP1" s="32"/>
      <c r="KUQ1" s="32"/>
      <c r="KUR1" s="32"/>
      <c r="KUS1" s="32"/>
      <c r="KUT1" s="32"/>
      <c r="KUU1" s="32"/>
      <c r="KUV1" s="32"/>
      <c r="KUW1" s="32"/>
      <c r="KUX1" s="32"/>
      <c r="KUY1" s="32"/>
      <c r="KUZ1" s="32"/>
      <c r="KVA1" s="32"/>
      <c r="KVB1" s="32"/>
      <c r="KVC1" s="32"/>
      <c r="KVD1" s="32"/>
      <c r="KVE1" s="32"/>
      <c r="KVF1" s="32"/>
      <c r="KVG1" s="32"/>
      <c r="KVH1" s="32"/>
      <c r="KVI1" s="32"/>
      <c r="KVJ1" s="32"/>
      <c r="KVK1" s="32"/>
      <c r="KVL1" s="32"/>
      <c r="KVM1" s="32"/>
      <c r="KVN1" s="32"/>
      <c r="KVO1" s="32"/>
      <c r="KVP1" s="32"/>
      <c r="KVQ1" s="32"/>
      <c r="KVR1" s="32"/>
      <c r="KVS1" s="32"/>
      <c r="KVT1" s="32"/>
      <c r="KVU1" s="32"/>
      <c r="KVV1" s="32"/>
      <c r="KVW1" s="32"/>
      <c r="KVX1" s="32"/>
      <c r="KVY1" s="32"/>
      <c r="KVZ1" s="32"/>
      <c r="KWA1" s="32"/>
      <c r="KWB1" s="32"/>
      <c r="KWC1" s="32"/>
      <c r="KWD1" s="32"/>
      <c r="KWE1" s="32"/>
      <c r="KWF1" s="32"/>
      <c r="KWG1" s="32"/>
      <c r="KWH1" s="32"/>
      <c r="KWI1" s="32"/>
      <c r="KWJ1" s="32"/>
      <c r="KWK1" s="32"/>
      <c r="KWL1" s="32"/>
      <c r="KWM1" s="32"/>
      <c r="KWN1" s="32"/>
      <c r="KWO1" s="32"/>
      <c r="KWP1" s="32"/>
      <c r="KWQ1" s="32"/>
      <c r="KWR1" s="32"/>
      <c r="KWS1" s="32"/>
      <c r="KWT1" s="32"/>
      <c r="KWU1" s="32"/>
      <c r="KWV1" s="32"/>
      <c r="KWW1" s="32"/>
      <c r="KWX1" s="32"/>
      <c r="KWY1" s="32"/>
      <c r="KWZ1" s="32"/>
      <c r="KXA1" s="32"/>
      <c r="KXB1" s="32"/>
      <c r="KXC1" s="32"/>
      <c r="KXD1" s="32"/>
      <c r="KXE1" s="32"/>
      <c r="KXF1" s="32"/>
      <c r="KXG1" s="32"/>
      <c r="KXH1" s="32"/>
      <c r="KXI1" s="32"/>
      <c r="KXJ1" s="32"/>
      <c r="KXK1" s="32"/>
      <c r="KXL1" s="32"/>
      <c r="KXM1" s="32"/>
      <c r="KXN1" s="32"/>
      <c r="KXO1" s="32"/>
      <c r="KXP1" s="32"/>
      <c r="KXQ1" s="32"/>
      <c r="KXR1" s="32"/>
      <c r="KXS1" s="32"/>
      <c r="KXT1" s="32"/>
      <c r="KXU1" s="32"/>
      <c r="KXV1" s="32"/>
      <c r="KXW1" s="32"/>
      <c r="KXX1" s="32"/>
      <c r="KXY1" s="32"/>
      <c r="KXZ1" s="32"/>
      <c r="KYA1" s="32"/>
      <c r="KYB1" s="32"/>
      <c r="KYC1" s="32"/>
      <c r="KYD1" s="32"/>
      <c r="KYE1" s="32"/>
      <c r="KYF1" s="32"/>
      <c r="KYG1" s="32"/>
      <c r="KYH1" s="32"/>
      <c r="KYI1" s="32"/>
      <c r="KYJ1" s="32"/>
      <c r="KYK1" s="32"/>
      <c r="KYL1" s="32"/>
      <c r="KYM1" s="32"/>
      <c r="KYN1" s="32"/>
      <c r="KYO1" s="32"/>
      <c r="KYP1" s="32"/>
      <c r="KYQ1" s="32"/>
      <c r="KYR1" s="32"/>
      <c r="KYS1" s="32"/>
      <c r="KYT1" s="32"/>
      <c r="KYU1" s="32"/>
      <c r="KYV1" s="32"/>
      <c r="KYW1" s="32"/>
      <c r="KYX1" s="32"/>
      <c r="KYY1" s="32"/>
      <c r="KYZ1" s="32"/>
      <c r="KZA1" s="32"/>
      <c r="KZB1" s="32"/>
      <c r="KZC1" s="32"/>
      <c r="KZD1" s="32"/>
      <c r="KZE1" s="32"/>
      <c r="KZF1" s="32"/>
      <c r="KZG1" s="32"/>
      <c r="KZH1" s="32"/>
      <c r="KZI1" s="32"/>
      <c r="KZJ1" s="32"/>
      <c r="KZK1" s="32"/>
      <c r="KZL1" s="32"/>
      <c r="KZM1" s="32"/>
      <c r="KZN1" s="32"/>
      <c r="KZO1" s="32"/>
      <c r="KZP1" s="32"/>
      <c r="KZQ1" s="32"/>
      <c r="KZR1" s="32"/>
      <c r="KZS1" s="32"/>
      <c r="KZT1" s="32"/>
      <c r="KZU1" s="32"/>
      <c r="KZV1" s="32"/>
      <c r="KZW1" s="32"/>
      <c r="KZX1" s="32"/>
      <c r="KZY1" s="32"/>
      <c r="KZZ1" s="32"/>
      <c r="LAA1" s="32"/>
      <c r="LAB1" s="32"/>
      <c r="LAC1" s="32"/>
      <c r="LAD1" s="32"/>
      <c r="LAE1" s="32"/>
      <c r="LAF1" s="32"/>
      <c r="LAG1" s="32"/>
      <c r="LAH1" s="32"/>
      <c r="LAI1" s="32"/>
      <c r="LAJ1" s="32"/>
      <c r="LAK1" s="32"/>
      <c r="LAL1" s="32"/>
      <c r="LAM1" s="32"/>
      <c r="LAN1" s="32"/>
      <c r="LAO1" s="32"/>
      <c r="LAP1" s="32"/>
      <c r="LAQ1" s="32"/>
      <c r="LAR1" s="32"/>
      <c r="LAS1" s="32"/>
      <c r="LAT1" s="32"/>
      <c r="LAU1" s="32"/>
      <c r="LAV1" s="32"/>
      <c r="LAW1" s="32"/>
      <c r="LAX1" s="32"/>
      <c r="LAY1" s="32"/>
      <c r="LAZ1" s="32"/>
      <c r="LBA1" s="32"/>
      <c r="LBB1" s="32"/>
      <c r="LBC1" s="32"/>
      <c r="LBD1" s="32"/>
      <c r="LBE1" s="32"/>
      <c r="LBF1" s="32"/>
      <c r="LBG1" s="32"/>
      <c r="LBH1" s="32"/>
      <c r="LBI1" s="32"/>
      <c r="LBJ1" s="32"/>
      <c r="LBK1" s="32"/>
      <c r="LBL1" s="32"/>
      <c r="LBM1" s="32"/>
      <c r="LBN1" s="32"/>
      <c r="LBO1" s="32"/>
      <c r="LBP1" s="32"/>
      <c r="LBQ1" s="32"/>
      <c r="LBR1" s="32"/>
      <c r="LBS1" s="32"/>
      <c r="LBT1" s="32"/>
      <c r="LBU1" s="32"/>
      <c r="LBV1" s="32"/>
      <c r="LBW1" s="32"/>
      <c r="LBX1" s="32"/>
      <c r="LBY1" s="32"/>
      <c r="LBZ1" s="32"/>
      <c r="LCA1" s="32"/>
      <c r="LCB1" s="32"/>
      <c r="LCC1" s="32"/>
      <c r="LCD1" s="32"/>
      <c r="LCE1" s="32"/>
      <c r="LCF1" s="32"/>
      <c r="LCG1" s="32"/>
      <c r="LCH1" s="32"/>
      <c r="LCI1" s="32"/>
      <c r="LCJ1" s="32"/>
      <c r="LCK1" s="32"/>
      <c r="LCL1" s="32"/>
      <c r="LCM1" s="32"/>
      <c r="LCN1" s="32"/>
      <c r="LCO1" s="32"/>
      <c r="LCP1" s="32"/>
      <c r="LCQ1" s="32"/>
      <c r="LCR1" s="32"/>
      <c r="LCS1" s="32"/>
      <c r="LCT1" s="32"/>
      <c r="LCU1" s="32"/>
      <c r="LCV1" s="32"/>
      <c r="LCW1" s="32"/>
      <c r="LCX1" s="32"/>
      <c r="LCY1" s="32"/>
      <c r="LCZ1" s="32"/>
      <c r="LDA1" s="32"/>
      <c r="LDB1" s="32"/>
      <c r="LDC1" s="32"/>
      <c r="LDD1" s="32"/>
      <c r="LDE1" s="32"/>
      <c r="LDF1" s="32"/>
      <c r="LDG1" s="32"/>
      <c r="LDH1" s="32"/>
      <c r="LDI1" s="32"/>
      <c r="LDJ1" s="32"/>
      <c r="LDK1" s="32"/>
      <c r="LDL1" s="32"/>
      <c r="LDM1" s="32"/>
      <c r="LDN1" s="32"/>
      <c r="LDO1" s="32"/>
      <c r="LDP1" s="32"/>
      <c r="LDQ1" s="32"/>
      <c r="LDR1" s="32"/>
      <c r="LDS1" s="32"/>
      <c r="LDT1" s="32"/>
      <c r="LDU1" s="32"/>
      <c r="LDV1" s="32"/>
      <c r="LDW1" s="32"/>
      <c r="LDX1" s="32"/>
      <c r="LDY1" s="32"/>
      <c r="LDZ1" s="32"/>
      <c r="LEA1" s="32"/>
      <c r="LEB1" s="32"/>
      <c r="LEC1" s="32"/>
      <c r="LED1" s="32"/>
      <c r="LEE1" s="32"/>
      <c r="LEF1" s="32"/>
      <c r="LEG1" s="32"/>
      <c r="LEH1" s="32"/>
      <c r="LEI1" s="32"/>
      <c r="LEJ1" s="32"/>
      <c r="LEK1" s="32"/>
      <c r="LEL1" s="32"/>
      <c r="LEM1" s="32"/>
      <c r="LEN1" s="32"/>
      <c r="LEO1" s="32"/>
      <c r="LEP1" s="32"/>
      <c r="LEQ1" s="32"/>
      <c r="LER1" s="32"/>
      <c r="LES1" s="32"/>
      <c r="LET1" s="32"/>
      <c r="LEU1" s="32"/>
      <c r="LEV1" s="32"/>
      <c r="LEW1" s="32"/>
      <c r="LEX1" s="32"/>
      <c r="LEY1" s="32"/>
      <c r="LEZ1" s="32"/>
      <c r="LFA1" s="32"/>
      <c r="LFB1" s="32"/>
      <c r="LFC1" s="32"/>
      <c r="LFD1" s="32"/>
      <c r="LFE1" s="32"/>
      <c r="LFF1" s="32"/>
      <c r="LFG1" s="32"/>
      <c r="LFH1" s="32"/>
      <c r="LFI1" s="32"/>
      <c r="LFJ1" s="32"/>
      <c r="LFK1" s="32"/>
      <c r="LFL1" s="32"/>
      <c r="LFM1" s="32"/>
      <c r="LFN1" s="32"/>
      <c r="LFO1" s="32"/>
      <c r="LFP1" s="32"/>
      <c r="LFQ1" s="32"/>
      <c r="LFR1" s="32"/>
      <c r="LFS1" s="32"/>
      <c r="LFT1" s="32"/>
      <c r="LFU1" s="32"/>
      <c r="LFV1" s="32"/>
      <c r="LFW1" s="32"/>
      <c r="LFX1" s="32"/>
      <c r="LFY1" s="32"/>
      <c r="LFZ1" s="32"/>
      <c r="LGA1" s="32"/>
      <c r="LGB1" s="32"/>
      <c r="LGC1" s="32"/>
      <c r="LGD1" s="32"/>
      <c r="LGE1" s="32"/>
      <c r="LGF1" s="32"/>
      <c r="LGG1" s="32"/>
      <c r="LGH1" s="32"/>
      <c r="LGI1" s="32"/>
      <c r="LGJ1" s="32"/>
      <c r="LGK1" s="32"/>
      <c r="LGL1" s="32"/>
      <c r="LGM1" s="32"/>
      <c r="LGN1" s="32"/>
      <c r="LGO1" s="32"/>
      <c r="LGP1" s="32"/>
      <c r="LGQ1" s="32"/>
      <c r="LGR1" s="32"/>
      <c r="LGS1" s="32"/>
      <c r="LGT1" s="32"/>
      <c r="LGU1" s="32"/>
      <c r="LGV1" s="32"/>
      <c r="LGW1" s="32"/>
      <c r="LGX1" s="32"/>
      <c r="LGY1" s="32"/>
      <c r="LGZ1" s="32"/>
      <c r="LHA1" s="32"/>
      <c r="LHB1" s="32"/>
      <c r="LHC1" s="32"/>
      <c r="LHD1" s="32"/>
      <c r="LHE1" s="32"/>
      <c r="LHF1" s="32"/>
      <c r="LHG1" s="32"/>
      <c r="LHH1" s="32"/>
      <c r="LHI1" s="32"/>
      <c r="LHJ1" s="32"/>
      <c r="LHK1" s="32"/>
      <c r="LHL1" s="32"/>
      <c r="LHM1" s="32"/>
      <c r="LHN1" s="32"/>
      <c r="LHO1" s="32"/>
      <c r="LHP1" s="32"/>
      <c r="LHQ1" s="32"/>
      <c r="LHR1" s="32"/>
      <c r="LHS1" s="32"/>
      <c r="LHT1" s="32"/>
      <c r="LHU1" s="32"/>
      <c r="LHV1" s="32"/>
      <c r="LHW1" s="32"/>
      <c r="LHX1" s="32"/>
      <c r="LHY1" s="32"/>
      <c r="LHZ1" s="32"/>
      <c r="LIA1" s="32"/>
      <c r="LIB1" s="32"/>
      <c r="LIC1" s="32"/>
      <c r="LID1" s="32"/>
      <c r="LIE1" s="32"/>
      <c r="LIF1" s="32"/>
      <c r="LIG1" s="32"/>
      <c r="LIH1" s="32"/>
      <c r="LII1" s="32"/>
      <c r="LIJ1" s="32"/>
      <c r="LIK1" s="32"/>
      <c r="LIL1" s="32"/>
      <c r="LIM1" s="32"/>
      <c r="LIN1" s="32"/>
      <c r="LIO1" s="32"/>
      <c r="LIP1" s="32"/>
      <c r="LIQ1" s="32"/>
      <c r="LIR1" s="32"/>
      <c r="LIS1" s="32"/>
      <c r="LIT1" s="32"/>
      <c r="LIU1" s="32"/>
      <c r="LIV1" s="32"/>
      <c r="LIW1" s="32"/>
      <c r="LIX1" s="32"/>
      <c r="LIY1" s="32"/>
      <c r="LIZ1" s="32"/>
      <c r="LJA1" s="32"/>
      <c r="LJB1" s="32"/>
      <c r="LJC1" s="32"/>
      <c r="LJD1" s="32"/>
      <c r="LJE1" s="32"/>
      <c r="LJF1" s="32"/>
      <c r="LJG1" s="32"/>
      <c r="LJH1" s="32"/>
      <c r="LJI1" s="32"/>
      <c r="LJJ1" s="32"/>
      <c r="LJK1" s="32"/>
      <c r="LJL1" s="32"/>
      <c r="LJM1" s="32"/>
      <c r="LJN1" s="32"/>
      <c r="LJO1" s="32"/>
      <c r="LJP1" s="32"/>
      <c r="LJQ1" s="32"/>
      <c r="LJR1" s="32"/>
      <c r="LJS1" s="32"/>
      <c r="LJT1" s="32"/>
      <c r="LJU1" s="32"/>
      <c r="LJV1" s="32"/>
      <c r="LJW1" s="32"/>
      <c r="LJX1" s="32"/>
      <c r="LJY1" s="32"/>
      <c r="LJZ1" s="32"/>
      <c r="LKA1" s="32"/>
      <c r="LKB1" s="32"/>
      <c r="LKC1" s="32"/>
      <c r="LKD1" s="32"/>
      <c r="LKE1" s="32"/>
      <c r="LKF1" s="32"/>
      <c r="LKG1" s="32"/>
      <c r="LKH1" s="32"/>
      <c r="LKI1" s="32"/>
      <c r="LKJ1" s="32"/>
      <c r="LKK1" s="32"/>
      <c r="LKL1" s="32"/>
      <c r="LKM1" s="32"/>
      <c r="LKN1" s="32"/>
      <c r="LKO1" s="32"/>
      <c r="LKP1" s="32"/>
      <c r="LKQ1" s="32"/>
      <c r="LKR1" s="32"/>
      <c r="LKS1" s="32"/>
      <c r="LKT1" s="32"/>
      <c r="LKU1" s="32"/>
      <c r="LKV1" s="32"/>
      <c r="LKW1" s="32"/>
      <c r="LKX1" s="32"/>
      <c r="LKY1" s="32"/>
      <c r="LKZ1" s="32"/>
      <c r="LLA1" s="32"/>
      <c r="LLB1" s="32"/>
      <c r="LLC1" s="32"/>
      <c r="LLD1" s="32"/>
      <c r="LLE1" s="32"/>
      <c r="LLF1" s="32"/>
      <c r="LLG1" s="32"/>
      <c r="LLH1" s="32"/>
      <c r="LLI1" s="32"/>
      <c r="LLJ1" s="32"/>
      <c r="LLK1" s="32"/>
      <c r="LLL1" s="32"/>
      <c r="LLM1" s="32"/>
      <c r="LLN1" s="32"/>
      <c r="LLO1" s="32"/>
      <c r="LLP1" s="32"/>
      <c r="LLQ1" s="32"/>
      <c r="LLR1" s="32"/>
      <c r="LLS1" s="32"/>
      <c r="LLT1" s="32"/>
      <c r="LLU1" s="32"/>
      <c r="LLV1" s="32"/>
      <c r="LLW1" s="32"/>
      <c r="LLX1" s="32"/>
      <c r="LLY1" s="32"/>
      <c r="LLZ1" s="32"/>
      <c r="LMA1" s="32"/>
      <c r="LMB1" s="32"/>
      <c r="LMC1" s="32"/>
      <c r="LMD1" s="32"/>
      <c r="LME1" s="32"/>
      <c r="LMF1" s="32"/>
      <c r="LMG1" s="32"/>
      <c r="LMH1" s="32"/>
      <c r="LMI1" s="32"/>
      <c r="LMJ1" s="32"/>
      <c r="LMK1" s="32"/>
      <c r="LML1" s="32"/>
      <c r="LMM1" s="32"/>
      <c r="LMN1" s="32"/>
      <c r="LMO1" s="32"/>
      <c r="LMP1" s="32"/>
      <c r="LMQ1" s="32"/>
      <c r="LMR1" s="32"/>
      <c r="LMS1" s="32"/>
      <c r="LMT1" s="32"/>
      <c r="LMU1" s="32"/>
      <c r="LMV1" s="32"/>
      <c r="LMW1" s="32"/>
      <c r="LMX1" s="32"/>
      <c r="LMY1" s="32"/>
      <c r="LMZ1" s="32"/>
      <c r="LNA1" s="32"/>
      <c r="LNB1" s="32"/>
      <c r="LNC1" s="32"/>
      <c r="LND1" s="32"/>
      <c r="LNE1" s="32"/>
      <c r="LNF1" s="32"/>
      <c r="LNG1" s="32"/>
      <c r="LNH1" s="32"/>
      <c r="LNI1" s="32"/>
      <c r="LNJ1" s="32"/>
      <c r="LNK1" s="32"/>
      <c r="LNL1" s="32"/>
      <c r="LNM1" s="32"/>
      <c r="LNN1" s="32"/>
      <c r="LNO1" s="32"/>
      <c r="LNP1" s="32"/>
      <c r="LNQ1" s="32"/>
      <c r="LNR1" s="32"/>
      <c r="LNS1" s="32"/>
      <c r="LNT1" s="32"/>
      <c r="LNU1" s="32"/>
      <c r="LNV1" s="32"/>
      <c r="LNW1" s="32"/>
      <c r="LNX1" s="32"/>
      <c r="LNY1" s="32"/>
      <c r="LNZ1" s="32"/>
      <c r="LOA1" s="32"/>
      <c r="LOB1" s="32"/>
      <c r="LOC1" s="32"/>
      <c r="LOD1" s="32"/>
      <c r="LOE1" s="32"/>
      <c r="LOF1" s="32"/>
      <c r="LOG1" s="32"/>
      <c r="LOH1" s="32"/>
      <c r="LOI1" s="32"/>
      <c r="LOJ1" s="32"/>
      <c r="LOK1" s="32"/>
      <c r="LOL1" s="32"/>
      <c r="LOM1" s="32"/>
      <c r="LON1" s="32"/>
      <c r="LOO1" s="32"/>
      <c r="LOP1" s="32"/>
      <c r="LOQ1" s="32"/>
      <c r="LOR1" s="32"/>
      <c r="LOS1" s="32"/>
      <c r="LOT1" s="32"/>
      <c r="LOU1" s="32"/>
      <c r="LOV1" s="32"/>
      <c r="LOW1" s="32"/>
      <c r="LOX1" s="32"/>
      <c r="LOY1" s="32"/>
      <c r="LOZ1" s="32"/>
      <c r="LPA1" s="32"/>
      <c r="LPB1" s="32"/>
      <c r="LPC1" s="32"/>
      <c r="LPD1" s="32"/>
      <c r="LPE1" s="32"/>
      <c r="LPF1" s="32"/>
      <c r="LPG1" s="32"/>
      <c r="LPH1" s="32"/>
      <c r="LPI1" s="32"/>
      <c r="LPJ1" s="32"/>
      <c r="LPK1" s="32"/>
      <c r="LPL1" s="32"/>
      <c r="LPM1" s="32"/>
      <c r="LPN1" s="32"/>
      <c r="LPO1" s="32"/>
      <c r="LPP1" s="32"/>
      <c r="LPQ1" s="32"/>
      <c r="LPR1" s="32"/>
      <c r="LPS1" s="32"/>
      <c r="LPT1" s="32"/>
      <c r="LPU1" s="32"/>
      <c r="LPV1" s="32"/>
      <c r="LPW1" s="32"/>
      <c r="LPX1" s="32"/>
      <c r="LPY1" s="32"/>
      <c r="LPZ1" s="32"/>
      <c r="LQA1" s="32"/>
      <c r="LQB1" s="32"/>
      <c r="LQC1" s="32"/>
      <c r="LQD1" s="32"/>
      <c r="LQE1" s="32"/>
      <c r="LQF1" s="32"/>
      <c r="LQG1" s="32"/>
      <c r="LQH1" s="32"/>
      <c r="LQI1" s="32"/>
      <c r="LQJ1" s="32"/>
      <c r="LQK1" s="32"/>
      <c r="LQL1" s="32"/>
      <c r="LQM1" s="32"/>
      <c r="LQN1" s="32"/>
      <c r="LQO1" s="32"/>
      <c r="LQP1" s="32"/>
      <c r="LQQ1" s="32"/>
      <c r="LQR1" s="32"/>
      <c r="LQS1" s="32"/>
      <c r="LQT1" s="32"/>
      <c r="LQU1" s="32"/>
      <c r="LQV1" s="32"/>
      <c r="LQW1" s="32"/>
      <c r="LQX1" s="32"/>
      <c r="LQY1" s="32"/>
      <c r="LQZ1" s="32"/>
      <c r="LRA1" s="32"/>
      <c r="LRB1" s="32"/>
      <c r="LRC1" s="32"/>
      <c r="LRD1" s="32"/>
      <c r="LRE1" s="32"/>
      <c r="LRF1" s="32"/>
      <c r="LRG1" s="32"/>
      <c r="LRH1" s="32"/>
      <c r="LRI1" s="32"/>
      <c r="LRJ1" s="32"/>
      <c r="LRK1" s="32"/>
      <c r="LRL1" s="32"/>
      <c r="LRM1" s="32"/>
      <c r="LRN1" s="32"/>
      <c r="LRO1" s="32"/>
      <c r="LRP1" s="32"/>
      <c r="LRQ1" s="32"/>
      <c r="LRR1" s="32"/>
      <c r="LRS1" s="32"/>
      <c r="LRT1" s="32"/>
      <c r="LRU1" s="32"/>
      <c r="LRV1" s="32"/>
      <c r="LRW1" s="32"/>
      <c r="LRX1" s="32"/>
      <c r="LRY1" s="32"/>
      <c r="LRZ1" s="32"/>
      <c r="LSA1" s="32"/>
      <c r="LSB1" s="32"/>
      <c r="LSC1" s="32"/>
      <c r="LSD1" s="32"/>
      <c r="LSE1" s="32"/>
      <c r="LSF1" s="32"/>
      <c r="LSG1" s="32"/>
      <c r="LSH1" s="32"/>
      <c r="LSI1" s="32"/>
      <c r="LSJ1" s="32"/>
      <c r="LSK1" s="32"/>
      <c r="LSL1" s="32"/>
      <c r="LSM1" s="32"/>
      <c r="LSN1" s="32"/>
      <c r="LSO1" s="32"/>
      <c r="LSP1" s="32"/>
      <c r="LSQ1" s="32"/>
      <c r="LSR1" s="32"/>
      <c r="LSS1" s="32"/>
      <c r="LST1" s="32"/>
      <c r="LSU1" s="32"/>
      <c r="LSV1" s="32"/>
      <c r="LSW1" s="32"/>
      <c r="LSX1" s="32"/>
      <c r="LSY1" s="32"/>
      <c r="LSZ1" s="32"/>
      <c r="LTA1" s="32"/>
      <c r="LTB1" s="32"/>
      <c r="LTC1" s="32"/>
      <c r="LTD1" s="32"/>
      <c r="LTE1" s="32"/>
      <c r="LTF1" s="32"/>
      <c r="LTG1" s="32"/>
      <c r="LTH1" s="32"/>
      <c r="LTI1" s="32"/>
      <c r="LTJ1" s="32"/>
      <c r="LTK1" s="32"/>
      <c r="LTL1" s="32"/>
      <c r="LTM1" s="32"/>
      <c r="LTN1" s="32"/>
      <c r="LTO1" s="32"/>
      <c r="LTP1" s="32"/>
      <c r="LTQ1" s="32"/>
      <c r="LTR1" s="32"/>
      <c r="LTS1" s="32"/>
      <c r="LTT1" s="32"/>
      <c r="LTU1" s="32"/>
      <c r="LTV1" s="32"/>
      <c r="LTW1" s="32"/>
      <c r="LTX1" s="32"/>
      <c r="LTY1" s="32"/>
      <c r="LTZ1" s="32"/>
      <c r="LUA1" s="32"/>
      <c r="LUB1" s="32"/>
      <c r="LUC1" s="32"/>
      <c r="LUD1" s="32"/>
      <c r="LUE1" s="32"/>
      <c r="LUF1" s="32"/>
      <c r="LUG1" s="32"/>
      <c r="LUH1" s="32"/>
      <c r="LUI1" s="32"/>
      <c r="LUJ1" s="32"/>
      <c r="LUK1" s="32"/>
      <c r="LUL1" s="32"/>
      <c r="LUM1" s="32"/>
      <c r="LUN1" s="32"/>
      <c r="LUO1" s="32"/>
      <c r="LUP1" s="32"/>
      <c r="LUQ1" s="32"/>
      <c r="LUR1" s="32"/>
      <c r="LUS1" s="32"/>
      <c r="LUT1" s="32"/>
      <c r="LUU1" s="32"/>
      <c r="LUV1" s="32"/>
      <c r="LUW1" s="32"/>
      <c r="LUX1" s="32"/>
      <c r="LUY1" s="32"/>
      <c r="LUZ1" s="32"/>
      <c r="LVA1" s="32"/>
      <c r="LVB1" s="32"/>
      <c r="LVC1" s="32"/>
      <c r="LVD1" s="32"/>
      <c r="LVE1" s="32"/>
      <c r="LVF1" s="32"/>
      <c r="LVG1" s="32"/>
      <c r="LVH1" s="32"/>
      <c r="LVI1" s="32"/>
      <c r="LVJ1" s="32"/>
      <c r="LVK1" s="32"/>
      <c r="LVL1" s="32"/>
      <c r="LVM1" s="32"/>
      <c r="LVN1" s="32"/>
      <c r="LVO1" s="32"/>
      <c r="LVP1" s="32"/>
      <c r="LVQ1" s="32"/>
      <c r="LVR1" s="32"/>
      <c r="LVS1" s="32"/>
      <c r="LVT1" s="32"/>
      <c r="LVU1" s="32"/>
      <c r="LVV1" s="32"/>
      <c r="LVW1" s="32"/>
      <c r="LVX1" s="32"/>
      <c r="LVY1" s="32"/>
      <c r="LVZ1" s="32"/>
      <c r="LWA1" s="32"/>
      <c r="LWB1" s="32"/>
      <c r="LWC1" s="32"/>
      <c r="LWD1" s="32"/>
      <c r="LWE1" s="32"/>
      <c r="LWF1" s="32"/>
      <c r="LWG1" s="32"/>
      <c r="LWH1" s="32"/>
      <c r="LWI1" s="32"/>
      <c r="LWJ1" s="32"/>
      <c r="LWK1" s="32"/>
      <c r="LWL1" s="32"/>
      <c r="LWM1" s="32"/>
      <c r="LWN1" s="32"/>
      <c r="LWO1" s="32"/>
      <c r="LWP1" s="32"/>
      <c r="LWQ1" s="32"/>
      <c r="LWR1" s="32"/>
      <c r="LWS1" s="32"/>
      <c r="LWT1" s="32"/>
      <c r="LWU1" s="32"/>
      <c r="LWV1" s="32"/>
      <c r="LWW1" s="32"/>
      <c r="LWX1" s="32"/>
      <c r="LWY1" s="32"/>
      <c r="LWZ1" s="32"/>
      <c r="LXA1" s="32"/>
      <c r="LXB1" s="32"/>
      <c r="LXC1" s="32"/>
      <c r="LXD1" s="32"/>
      <c r="LXE1" s="32"/>
      <c r="LXF1" s="32"/>
      <c r="LXG1" s="32"/>
      <c r="LXH1" s="32"/>
      <c r="LXI1" s="32"/>
      <c r="LXJ1" s="32"/>
      <c r="LXK1" s="32"/>
      <c r="LXL1" s="32"/>
      <c r="LXM1" s="32"/>
      <c r="LXN1" s="32"/>
      <c r="LXO1" s="32"/>
      <c r="LXP1" s="32"/>
      <c r="LXQ1" s="32"/>
      <c r="LXR1" s="32"/>
      <c r="LXS1" s="32"/>
      <c r="LXT1" s="32"/>
      <c r="LXU1" s="32"/>
      <c r="LXV1" s="32"/>
      <c r="LXW1" s="32"/>
      <c r="LXX1" s="32"/>
      <c r="LXY1" s="32"/>
      <c r="LXZ1" s="32"/>
      <c r="LYA1" s="32"/>
      <c r="LYB1" s="32"/>
      <c r="LYC1" s="32"/>
      <c r="LYD1" s="32"/>
      <c r="LYE1" s="32"/>
      <c r="LYF1" s="32"/>
      <c r="LYG1" s="32"/>
      <c r="LYH1" s="32"/>
      <c r="LYI1" s="32"/>
      <c r="LYJ1" s="32"/>
      <c r="LYK1" s="32"/>
      <c r="LYL1" s="32"/>
      <c r="LYM1" s="32"/>
      <c r="LYN1" s="32"/>
      <c r="LYO1" s="32"/>
      <c r="LYP1" s="32"/>
      <c r="LYQ1" s="32"/>
      <c r="LYR1" s="32"/>
      <c r="LYS1" s="32"/>
      <c r="LYT1" s="32"/>
      <c r="LYU1" s="32"/>
      <c r="LYV1" s="32"/>
      <c r="LYW1" s="32"/>
      <c r="LYX1" s="32"/>
      <c r="LYY1" s="32"/>
      <c r="LYZ1" s="32"/>
      <c r="LZA1" s="32"/>
      <c r="LZB1" s="32"/>
      <c r="LZC1" s="32"/>
      <c r="LZD1" s="32"/>
      <c r="LZE1" s="32"/>
      <c r="LZF1" s="32"/>
      <c r="LZG1" s="32"/>
      <c r="LZH1" s="32"/>
      <c r="LZI1" s="32"/>
      <c r="LZJ1" s="32"/>
      <c r="LZK1" s="32"/>
      <c r="LZL1" s="32"/>
      <c r="LZM1" s="32"/>
      <c r="LZN1" s="32"/>
      <c r="LZO1" s="32"/>
      <c r="LZP1" s="32"/>
      <c r="LZQ1" s="32"/>
      <c r="LZR1" s="32"/>
      <c r="LZS1" s="32"/>
      <c r="LZT1" s="32"/>
      <c r="LZU1" s="32"/>
      <c r="LZV1" s="32"/>
      <c r="LZW1" s="32"/>
      <c r="LZX1" s="32"/>
      <c r="LZY1" s="32"/>
      <c r="LZZ1" s="32"/>
      <c r="MAA1" s="32"/>
      <c r="MAB1" s="32"/>
      <c r="MAC1" s="32"/>
      <c r="MAD1" s="32"/>
      <c r="MAE1" s="32"/>
      <c r="MAF1" s="32"/>
      <c r="MAG1" s="32"/>
      <c r="MAH1" s="32"/>
      <c r="MAI1" s="32"/>
      <c r="MAJ1" s="32"/>
      <c r="MAK1" s="32"/>
      <c r="MAL1" s="32"/>
      <c r="MAM1" s="32"/>
      <c r="MAN1" s="32"/>
      <c r="MAO1" s="32"/>
      <c r="MAP1" s="32"/>
      <c r="MAQ1" s="32"/>
      <c r="MAR1" s="32"/>
      <c r="MAS1" s="32"/>
      <c r="MAT1" s="32"/>
      <c r="MAU1" s="32"/>
      <c r="MAV1" s="32"/>
      <c r="MAW1" s="32"/>
      <c r="MAX1" s="32"/>
      <c r="MAY1" s="32"/>
      <c r="MAZ1" s="32"/>
      <c r="MBA1" s="32"/>
      <c r="MBB1" s="32"/>
      <c r="MBC1" s="32"/>
      <c r="MBD1" s="32"/>
      <c r="MBE1" s="32"/>
      <c r="MBF1" s="32"/>
      <c r="MBG1" s="32"/>
      <c r="MBH1" s="32"/>
      <c r="MBI1" s="32"/>
      <c r="MBJ1" s="32"/>
      <c r="MBK1" s="32"/>
      <c r="MBL1" s="32"/>
      <c r="MBM1" s="32"/>
      <c r="MBN1" s="32"/>
      <c r="MBO1" s="32"/>
      <c r="MBP1" s="32"/>
      <c r="MBQ1" s="32"/>
      <c r="MBR1" s="32"/>
      <c r="MBS1" s="32"/>
      <c r="MBT1" s="32"/>
      <c r="MBU1" s="32"/>
      <c r="MBV1" s="32"/>
      <c r="MBW1" s="32"/>
      <c r="MBX1" s="32"/>
      <c r="MBY1" s="32"/>
      <c r="MBZ1" s="32"/>
      <c r="MCA1" s="32"/>
      <c r="MCB1" s="32"/>
      <c r="MCC1" s="32"/>
      <c r="MCD1" s="32"/>
      <c r="MCE1" s="32"/>
      <c r="MCF1" s="32"/>
      <c r="MCG1" s="32"/>
      <c r="MCH1" s="32"/>
      <c r="MCI1" s="32"/>
      <c r="MCJ1" s="32"/>
      <c r="MCK1" s="32"/>
      <c r="MCL1" s="32"/>
      <c r="MCM1" s="32"/>
      <c r="MCN1" s="32"/>
      <c r="MCO1" s="32"/>
      <c r="MCP1" s="32"/>
      <c r="MCQ1" s="32"/>
      <c r="MCR1" s="32"/>
      <c r="MCS1" s="32"/>
      <c r="MCT1" s="32"/>
      <c r="MCU1" s="32"/>
      <c r="MCV1" s="32"/>
      <c r="MCW1" s="32"/>
      <c r="MCX1" s="32"/>
      <c r="MCY1" s="32"/>
      <c r="MCZ1" s="32"/>
      <c r="MDA1" s="32"/>
      <c r="MDB1" s="32"/>
      <c r="MDC1" s="32"/>
      <c r="MDD1" s="32"/>
      <c r="MDE1" s="32"/>
      <c r="MDF1" s="32"/>
      <c r="MDG1" s="32"/>
      <c r="MDH1" s="32"/>
      <c r="MDI1" s="32"/>
      <c r="MDJ1" s="32"/>
      <c r="MDK1" s="32"/>
      <c r="MDL1" s="32"/>
      <c r="MDM1" s="32"/>
      <c r="MDN1" s="32"/>
      <c r="MDO1" s="32"/>
      <c r="MDP1" s="32"/>
      <c r="MDQ1" s="32"/>
      <c r="MDR1" s="32"/>
      <c r="MDS1" s="32"/>
      <c r="MDT1" s="32"/>
      <c r="MDU1" s="32"/>
      <c r="MDV1" s="32"/>
      <c r="MDW1" s="32"/>
      <c r="MDX1" s="32"/>
      <c r="MDY1" s="32"/>
      <c r="MDZ1" s="32"/>
      <c r="MEA1" s="32"/>
      <c r="MEB1" s="32"/>
      <c r="MEC1" s="32"/>
      <c r="MED1" s="32"/>
      <c r="MEE1" s="32"/>
      <c r="MEF1" s="32"/>
      <c r="MEG1" s="32"/>
      <c r="MEH1" s="32"/>
      <c r="MEI1" s="32"/>
      <c r="MEJ1" s="32"/>
      <c r="MEK1" s="32"/>
      <c r="MEL1" s="32"/>
      <c r="MEM1" s="32"/>
      <c r="MEN1" s="32"/>
      <c r="MEO1" s="32"/>
      <c r="MEP1" s="32"/>
      <c r="MEQ1" s="32"/>
      <c r="MER1" s="32"/>
      <c r="MES1" s="32"/>
      <c r="MET1" s="32"/>
      <c r="MEU1" s="32"/>
      <c r="MEV1" s="32"/>
      <c r="MEW1" s="32"/>
      <c r="MEX1" s="32"/>
      <c r="MEY1" s="32"/>
      <c r="MEZ1" s="32"/>
      <c r="MFA1" s="32"/>
      <c r="MFB1" s="32"/>
      <c r="MFC1" s="32"/>
      <c r="MFD1" s="32"/>
      <c r="MFE1" s="32"/>
      <c r="MFF1" s="32"/>
      <c r="MFG1" s="32"/>
      <c r="MFH1" s="32"/>
      <c r="MFI1" s="32"/>
      <c r="MFJ1" s="32"/>
      <c r="MFK1" s="32"/>
      <c r="MFL1" s="32"/>
      <c r="MFM1" s="32"/>
      <c r="MFN1" s="32"/>
      <c r="MFO1" s="32"/>
      <c r="MFP1" s="32"/>
      <c r="MFQ1" s="32"/>
      <c r="MFR1" s="32"/>
      <c r="MFS1" s="32"/>
      <c r="MFT1" s="32"/>
      <c r="MFU1" s="32"/>
      <c r="MFV1" s="32"/>
      <c r="MFW1" s="32"/>
      <c r="MFX1" s="32"/>
      <c r="MFY1" s="32"/>
      <c r="MFZ1" s="32"/>
      <c r="MGA1" s="32"/>
      <c r="MGB1" s="32"/>
      <c r="MGC1" s="32"/>
      <c r="MGD1" s="32"/>
      <c r="MGE1" s="32"/>
      <c r="MGF1" s="32"/>
      <c r="MGG1" s="32"/>
      <c r="MGH1" s="32"/>
      <c r="MGI1" s="32"/>
      <c r="MGJ1" s="32"/>
      <c r="MGK1" s="32"/>
      <c r="MGL1" s="32"/>
      <c r="MGM1" s="32"/>
      <c r="MGN1" s="32"/>
      <c r="MGO1" s="32"/>
      <c r="MGP1" s="32"/>
      <c r="MGQ1" s="32"/>
      <c r="MGR1" s="32"/>
      <c r="MGS1" s="32"/>
      <c r="MGT1" s="32"/>
      <c r="MGU1" s="32"/>
      <c r="MGV1" s="32"/>
      <c r="MGW1" s="32"/>
      <c r="MGX1" s="32"/>
      <c r="MGY1" s="32"/>
      <c r="MGZ1" s="32"/>
      <c r="MHA1" s="32"/>
      <c r="MHB1" s="32"/>
      <c r="MHC1" s="32"/>
      <c r="MHD1" s="32"/>
      <c r="MHE1" s="32"/>
      <c r="MHF1" s="32"/>
      <c r="MHG1" s="32"/>
      <c r="MHH1" s="32"/>
      <c r="MHI1" s="32"/>
      <c r="MHJ1" s="32"/>
      <c r="MHK1" s="32"/>
      <c r="MHL1" s="32"/>
      <c r="MHM1" s="32"/>
      <c r="MHN1" s="32"/>
      <c r="MHO1" s="32"/>
      <c r="MHP1" s="32"/>
      <c r="MHQ1" s="32"/>
      <c r="MHR1" s="32"/>
      <c r="MHS1" s="32"/>
      <c r="MHT1" s="32"/>
      <c r="MHU1" s="32"/>
      <c r="MHV1" s="32"/>
      <c r="MHW1" s="32"/>
      <c r="MHX1" s="32"/>
      <c r="MHY1" s="32"/>
      <c r="MHZ1" s="32"/>
      <c r="MIA1" s="32"/>
      <c r="MIB1" s="32"/>
      <c r="MIC1" s="32"/>
      <c r="MID1" s="32"/>
      <c r="MIE1" s="32"/>
      <c r="MIF1" s="32"/>
      <c r="MIG1" s="32"/>
      <c r="MIH1" s="32"/>
      <c r="MII1" s="32"/>
      <c r="MIJ1" s="32"/>
      <c r="MIK1" s="32"/>
      <c r="MIL1" s="32"/>
      <c r="MIM1" s="32"/>
      <c r="MIN1" s="32"/>
      <c r="MIO1" s="32"/>
      <c r="MIP1" s="32"/>
      <c r="MIQ1" s="32"/>
      <c r="MIR1" s="32"/>
      <c r="MIS1" s="32"/>
      <c r="MIT1" s="32"/>
      <c r="MIU1" s="32"/>
      <c r="MIV1" s="32"/>
      <c r="MIW1" s="32"/>
      <c r="MIX1" s="32"/>
      <c r="MIY1" s="32"/>
      <c r="MIZ1" s="32"/>
      <c r="MJA1" s="32"/>
      <c r="MJB1" s="32"/>
      <c r="MJC1" s="32"/>
      <c r="MJD1" s="32"/>
      <c r="MJE1" s="32"/>
      <c r="MJF1" s="32"/>
      <c r="MJG1" s="32"/>
      <c r="MJH1" s="32"/>
      <c r="MJI1" s="32"/>
      <c r="MJJ1" s="32"/>
      <c r="MJK1" s="32"/>
      <c r="MJL1" s="32"/>
      <c r="MJM1" s="32"/>
      <c r="MJN1" s="32"/>
      <c r="MJO1" s="32"/>
      <c r="MJP1" s="32"/>
      <c r="MJQ1" s="32"/>
      <c r="MJR1" s="32"/>
      <c r="MJS1" s="32"/>
      <c r="MJT1" s="32"/>
      <c r="MJU1" s="32"/>
      <c r="MJV1" s="32"/>
      <c r="MJW1" s="32"/>
      <c r="MJX1" s="32"/>
      <c r="MJY1" s="32"/>
      <c r="MJZ1" s="32"/>
      <c r="MKA1" s="32"/>
      <c r="MKB1" s="32"/>
      <c r="MKC1" s="32"/>
      <c r="MKD1" s="32"/>
      <c r="MKE1" s="32"/>
      <c r="MKF1" s="32"/>
      <c r="MKG1" s="32"/>
      <c r="MKH1" s="32"/>
      <c r="MKI1" s="32"/>
      <c r="MKJ1" s="32"/>
      <c r="MKK1" s="32"/>
      <c r="MKL1" s="32"/>
      <c r="MKM1" s="32"/>
      <c r="MKN1" s="32"/>
      <c r="MKO1" s="32"/>
      <c r="MKP1" s="32"/>
      <c r="MKQ1" s="32"/>
      <c r="MKR1" s="32"/>
      <c r="MKS1" s="32"/>
      <c r="MKT1" s="32"/>
      <c r="MKU1" s="32"/>
      <c r="MKV1" s="32"/>
      <c r="MKW1" s="32"/>
      <c r="MKX1" s="32"/>
      <c r="MKY1" s="32"/>
      <c r="MKZ1" s="32"/>
      <c r="MLA1" s="32"/>
      <c r="MLB1" s="32"/>
      <c r="MLC1" s="32"/>
      <c r="MLD1" s="32"/>
      <c r="MLE1" s="32"/>
      <c r="MLF1" s="32"/>
      <c r="MLG1" s="32"/>
      <c r="MLH1" s="32"/>
      <c r="MLI1" s="32"/>
      <c r="MLJ1" s="32"/>
      <c r="MLK1" s="32"/>
      <c r="MLL1" s="32"/>
      <c r="MLM1" s="32"/>
      <c r="MLN1" s="32"/>
      <c r="MLO1" s="32"/>
      <c r="MLP1" s="32"/>
      <c r="MLQ1" s="32"/>
      <c r="MLR1" s="32"/>
      <c r="MLS1" s="32"/>
      <c r="MLT1" s="32"/>
      <c r="MLU1" s="32"/>
      <c r="MLV1" s="32"/>
      <c r="MLW1" s="32"/>
      <c r="MLX1" s="32"/>
      <c r="MLY1" s="32"/>
      <c r="MLZ1" s="32"/>
      <c r="MMA1" s="32"/>
      <c r="MMB1" s="32"/>
      <c r="MMC1" s="32"/>
      <c r="MMD1" s="32"/>
      <c r="MME1" s="32"/>
      <c r="MMF1" s="32"/>
      <c r="MMG1" s="32"/>
      <c r="MMH1" s="32"/>
      <c r="MMI1" s="32"/>
      <c r="MMJ1" s="32"/>
      <c r="MMK1" s="32"/>
      <c r="MML1" s="32"/>
      <c r="MMM1" s="32"/>
      <c r="MMN1" s="32"/>
      <c r="MMO1" s="32"/>
      <c r="MMP1" s="32"/>
      <c r="MMQ1" s="32"/>
      <c r="MMR1" s="32"/>
      <c r="MMS1" s="32"/>
      <c r="MMT1" s="32"/>
      <c r="MMU1" s="32"/>
      <c r="MMV1" s="32"/>
      <c r="MMW1" s="32"/>
      <c r="MMX1" s="32"/>
      <c r="MMY1" s="32"/>
      <c r="MMZ1" s="32"/>
      <c r="MNA1" s="32"/>
      <c r="MNB1" s="32"/>
      <c r="MNC1" s="32"/>
      <c r="MND1" s="32"/>
      <c r="MNE1" s="32"/>
      <c r="MNF1" s="32"/>
      <c r="MNG1" s="32"/>
      <c r="MNH1" s="32"/>
      <c r="MNI1" s="32"/>
      <c r="MNJ1" s="32"/>
      <c r="MNK1" s="32"/>
      <c r="MNL1" s="32"/>
      <c r="MNM1" s="32"/>
      <c r="MNN1" s="32"/>
      <c r="MNO1" s="32"/>
      <c r="MNP1" s="32"/>
      <c r="MNQ1" s="32"/>
      <c r="MNR1" s="32"/>
      <c r="MNS1" s="32"/>
      <c r="MNT1" s="32"/>
      <c r="MNU1" s="32"/>
      <c r="MNV1" s="32"/>
      <c r="MNW1" s="32"/>
      <c r="MNX1" s="32"/>
      <c r="MNY1" s="32"/>
      <c r="MNZ1" s="32"/>
      <c r="MOA1" s="32"/>
      <c r="MOB1" s="32"/>
      <c r="MOC1" s="32"/>
      <c r="MOD1" s="32"/>
      <c r="MOE1" s="32"/>
      <c r="MOF1" s="32"/>
      <c r="MOG1" s="32"/>
      <c r="MOH1" s="32"/>
      <c r="MOI1" s="32"/>
      <c r="MOJ1" s="32"/>
      <c r="MOK1" s="32"/>
      <c r="MOL1" s="32"/>
      <c r="MOM1" s="32"/>
      <c r="MON1" s="32"/>
      <c r="MOO1" s="32"/>
      <c r="MOP1" s="32"/>
      <c r="MOQ1" s="32"/>
      <c r="MOR1" s="32"/>
      <c r="MOS1" s="32"/>
      <c r="MOT1" s="32"/>
      <c r="MOU1" s="32"/>
      <c r="MOV1" s="32"/>
      <c r="MOW1" s="32"/>
      <c r="MOX1" s="32"/>
      <c r="MOY1" s="32"/>
      <c r="MOZ1" s="32"/>
      <c r="MPA1" s="32"/>
      <c r="MPB1" s="32"/>
      <c r="MPC1" s="32"/>
      <c r="MPD1" s="32"/>
      <c r="MPE1" s="32"/>
      <c r="MPF1" s="32"/>
      <c r="MPG1" s="32"/>
      <c r="MPH1" s="32"/>
      <c r="MPI1" s="32"/>
      <c r="MPJ1" s="32"/>
      <c r="MPK1" s="32"/>
      <c r="MPL1" s="32"/>
      <c r="MPM1" s="32"/>
      <c r="MPN1" s="32"/>
      <c r="MPO1" s="32"/>
      <c r="MPP1" s="32"/>
      <c r="MPQ1" s="32"/>
      <c r="MPR1" s="32"/>
      <c r="MPS1" s="32"/>
      <c r="MPT1" s="32"/>
      <c r="MPU1" s="32"/>
      <c r="MPV1" s="32"/>
      <c r="MPW1" s="32"/>
      <c r="MPX1" s="32"/>
      <c r="MPY1" s="32"/>
      <c r="MPZ1" s="32"/>
      <c r="MQA1" s="32"/>
      <c r="MQB1" s="32"/>
      <c r="MQC1" s="32"/>
      <c r="MQD1" s="32"/>
      <c r="MQE1" s="32"/>
      <c r="MQF1" s="32"/>
      <c r="MQG1" s="32"/>
      <c r="MQH1" s="32"/>
      <c r="MQI1" s="32"/>
      <c r="MQJ1" s="32"/>
      <c r="MQK1" s="32"/>
      <c r="MQL1" s="32"/>
      <c r="MQM1" s="32"/>
      <c r="MQN1" s="32"/>
      <c r="MQO1" s="32"/>
      <c r="MQP1" s="32"/>
      <c r="MQQ1" s="32"/>
      <c r="MQR1" s="32"/>
      <c r="MQS1" s="32"/>
      <c r="MQT1" s="32"/>
      <c r="MQU1" s="32"/>
      <c r="MQV1" s="32"/>
      <c r="MQW1" s="32"/>
      <c r="MQX1" s="32"/>
      <c r="MQY1" s="32"/>
      <c r="MQZ1" s="32"/>
      <c r="MRA1" s="32"/>
      <c r="MRB1" s="32"/>
      <c r="MRC1" s="32"/>
      <c r="MRD1" s="32"/>
      <c r="MRE1" s="32"/>
      <c r="MRF1" s="32"/>
      <c r="MRG1" s="32"/>
      <c r="MRH1" s="32"/>
      <c r="MRI1" s="32"/>
      <c r="MRJ1" s="32"/>
      <c r="MRK1" s="32"/>
      <c r="MRL1" s="32"/>
      <c r="MRM1" s="32"/>
      <c r="MRN1" s="32"/>
      <c r="MRO1" s="32"/>
      <c r="MRP1" s="32"/>
      <c r="MRQ1" s="32"/>
      <c r="MRR1" s="32"/>
      <c r="MRS1" s="32"/>
      <c r="MRT1" s="32"/>
      <c r="MRU1" s="32"/>
      <c r="MRV1" s="32"/>
      <c r="MRW1" s="32"/>
      <c r="MRX1" s="32"/>
      <c r="MRY1" s="32"/>
      <c r="MRZ1" s="32"/>
      <c r="MSA1" s="32"/>
      <c r="MSB1" s="32"/>
      <c r="MSC1" s="32"/>
      <c r="MSD1" s="32"/>
      <c r="MSE1" s="32"/>
      <c r="MSF1" s="32"/>
      <c r="MSG1" s="32"/>
      <c r="MSH1" s="32"/>
      <c r="MSI1" s="32"/>
      <c r="MSJ1" s="32"/>
      <c r="MSK1" s="32"/>
      <c r="MSL1" s="32"/>
      <c r="MSM1" s="32"/>
      <c r="MSN1" s="32"/>
      <c r="MSO1" s="32"/>
      <c r="MSP1" s="32"/>
      <c r="MSQ1" s="32"/>
      <c r="MSR1" s="32"/>
      <c r="MSS1" s="32"/>
      <c r="MST1" s="32"/>
      <c r="MSU1" s="32"/>
      <c r="MSV1" s="32"/>
      <c r="MSW1" s="32"/>
      <c r="MSX1" s="32"/>
      <c r="MSY1" s="32"/>
      <c r="MSZ1" s="32"/>
      <c r="MTA1" s="32"/>
      <c r="MTB1" s="32"/>
      <c r="MTC1" s="32"/>
      <c r="MTD1" s="32"/>
      <c r="MTE1" s="32"/>
      <c r="MTF1" s="32"/>
      <c r="MTG1" s="32"/>
      <c r="MTH1" s="32"/>
      <c r="MTI1" s="32"/>
      <c r="MTJ1" s="32"/>
      <c r="MTK1" s="32"/>
      <c r="MTL1" s="32"/>
      <c r="MTM1" s="32"/>
      <c r="MTN1" s="32"/>
      <c r="MTO1" s="32"/>
      <c r="MTP1" s="32"/>
      <c r="MTQ1" s="32"/>
      <c r="MTR1" s="32"/>
      <c r="MTS1" s="32"/>
      <c r="MTT1" s="32"/>
      <c r="MTU1" s="32"/>
      <c r="MTV1" s="32"/>
      <c r="MTW1" s="32"/>
      <c r="MTX1" s="32"/>
      <c r="MTY1" s="32"/>
      <c r="MTZ1" s="32"/>
      <c r="MUA1" s="32"/>
      <c r="MUB1" s="32"/>
      <c r="MUC1" s="32"/>
      <c r="MUD1" s="32"/>
      <c r="MUE1" s="32"/>
      <c r="MUF1" s="32"/>
      <c r="MUG1" s="32"/>
      <c r="MUH1" s="32"/>
      <c r="MUI1" s="32"/>
      <c r="MUJ1" s="32"/>
      <c r="MUK1" s="32"/>
      <c r="MUL1" s="32"/>
      <c r="MUM1" s="32"/>
      <c r="MUN1" s="32"/>
      <c r="MUO1" s="32"/>
      <c r="MUP1" s="32"/>
      <c r="MUQ1" s="32"/>
      <c r="MUR1" s="32"/>
      <c r="MUS1" s="32"/>
      <c r="MUT1" s="32"/>
      <c r="MUU1" s="32"/>
      <c r="MUV1" s="32"/>
      <c r="MUW1" s="32"/>
      <c r="MUX1" s="32"/>
      <c r="MUY1" s="32"/>
      <c r="MUZ1" s="32"/>
      <c r="MVA1" s="32"/>
      <c r="MVB1" s="32"/>
      <c r="MVC1" s="32"/>
      <c r="MVD1" s="32"/>
      <c r="MVE1" s="32"/>
      <c r="MVF1" s="32"/>
      <c r="MVG1" s="32"/>
      <c r="MVH1" s="32"/>
      <c r="MVI1" s="32"/>
      <c r="MVJ1" s="32"/>
      <c r="MVK1" s="32"/>
      <c r="MVL1" s="32"/>
      <c r="MVM1" s="32"/>
      <c r="MVN1" s="32"/>
      <c r="MVO1" s="32"/>
      <c r="MVP1" s="32"/>
      <c r="MVQ1" s="32"/>
      <c r="MVR1" s="32"/>
      <c r="MVS1" s="32"/>
      <c r="MVT1" s="32"/>
      <c r="MVU1" s="32"/>
      <c r="MVV1" s="32"/>
      <c r="MVW1" s="32"/>
      <c r="MVX1" s="32"/>
      <c r="MVY1" s="32"/>
      <c r="MVZ1" s="32"/>
      <c r="MWA1" s="32"/>
      <c r="MWB1" s="32"/>
      <c r="MWC1" s="32"/>
      <c r="MWD1" s="32"/>
      <c r="MWE1" s="32"/>
      <c r="MWF1" s="32"/>
      <c r="MWG1" s="32"/>
      <c r="MWH1" s="32"/>
      <c r="MWI1" s="32"/>
      <c r="MWJ1" s="32"/>
      <c r="MWK1" s="32"/>
      <c r="MWL1" s="32"/>
      <c r="MWM1" s="32"/>
      <c r="MWN1" s="32"/>
      <c r="MWO1" s="32"/>
      <c r="MWP1" s="32"/>
      <c r="MWQ1" s="32"/>
      <c r="MWR1" s="32"/>
      <c r="MWS1" s="32"/>
      <c r="MWT1" s="32"/>
      <c r="MWU1" s="32"/>
      <c r="MWV1" s="32"/>
      <c r="MWW1" s="32"/>
      <c r="MWX1" s="32"/>
      <c r="MWY1" s="32"/>
      <c r="MWZ1" s="32"/>
      <c r="MXA1" s="32"/>
      <c r="MXB1" s="32"/>
      <c r="MXC1" s="32"/>
      <c r="MXD1" s="32"/>
      <c r="MXE1" s="32"/>
      <c r="MXF1" s="32"/>
      <c r="MXG1" s="32"/>
      <c r="MXH1" s="32"/>
      <c r="MXI1" s="32"/>
      <c r="MXJ1" s="32"/>
      <c r="MXK1" s="32"/>
      <c r="MXL1" s="32"/>
      <c r="MXM1" s="32"/>
      <c r="MXN1" s="32"/>
      <c r="MXO1" s="32"/>
      <c r="MXP1" s="32"/>
      <c r="MXQ1" s="32"/>
      <c r="MXR1" s="32"/>
      <c r="MXS1" s="32"/>
      <c r="MXT1" s="32"/>
      <c r="MXU1" s="32"/>
      <c r="MXV1" s="32"/>
      <c r="MXW1" s="32"/>
      <c r="MXX1" s="32"/>
      <c r="MXY1" s="32"/>
      <c r="MXZ1" s="32"/>
      <c r="MYA1" s="32"/>
      <c r="MYB1" s="32"/>
      <c r="MYC1" s="32"/>
      <c r="MYD1" s="32"/>
      <c r="MYE1" s="32"/>
      <c r="MYF1" s="32"/>
      <c r="MYG1" s="32"/>
      <c r="MYH1" s="32"/>
      <c r="MYI1" s="32"/>
      <c r="MYJ1" s="32"/>
      <c r="MYK1" s="32"/>
      <c r="MYL1" s="32"/>
      <c r="MYM1" s="32"/>
      <c r="MYN1" s="32"/>
      <c r="MYO1" s="32"/>
      <c r="MYP1" s="32"/>
      <c r="MYQ1" s="32"/>
      <c r="MYR1" s="32"/>
      <c r="MYS1" s="32"/>
      <c r="MYT1" s="32"/>
      <c r="MYU1" s="32"/>
      <c r="MYV1" s="32"/>
      <c r="MYW1" s="32"/>
      <c r="MYX1" s="32"/>
      <c r="MYY1" s="32"/>
      <c r="MYZ1" s="32"/>
      <c r="MZA1" s="32"/>
      <c r="MZB1" s="32"/>
      <c r="MZC1" s="32"/>
      <c r="MZD1" s="32"/>
      <c r="MZE1" s="32"/>
      <c r="MZF1" s="32"/>
      <c r="MZG1" s="32"/>
      <c r="MZH1" s="32"/>
      <c r="MZI1" s="32"/>
      <c r="MZJ1" s="32"/>
      <c r="MZK1" s="32"/>
      <c r="MZL1" s="32"/>
      <c r="MZM1" s="32"/>
      <c r="MZN1" s="32"/>
      <c r="MZO1" s="32"/>
      <c r="MZP1" s="32"/>
      <c r="MZQ1" s="32"/>
      <c r="MZR1" s="32"/>
      <c r="MZS1" s="32"/>
      <c r="MZT1" s="32"/>
      <c r="MZU1" s="32"/>
      <c r="MZV1" s="32"/>
      <c r="MZW1" s="32"/>
      <c r="MZX1" s="32"/>
      <c r="MZY1" s="32"/>
      <c r="MZZ1" s="32"/>
      <c r="NAA1" s="32"/>
      <c r="NAB1" s="32"/>
      <c r="NAC1" s="32"/>
      <c r="NAD1" s="32"/>
      <c r="NAE1" s="32"/>
      <c r="NAF1" s="32"/>
      <c r="NAG1" s="32"/>
      <c r="NAH1" s="32"/>
      <c r="NAI1" s="32"/>
      <c r="NAJ1" s="32"/>
      <c r="NAK1" s="32"/>
      <c r="NAL1" s="32"/>
      <c r="NAM1" s="32"/>
      <c r="NAN1" s="32"/>
      <c r="NAO1" s="32"/>
      <c r="NAP1" s="32"/>
      <c r="NAQ1" s="32"/>
      <c r="NAR1" s="32"/>
      <c r="NAS1" s="32"/>
      <c r="NAT1" s="32"/>
      <c r="NAU1" s="32"/>
      <c r="NAV1" s="32"/>
      <c r="NAW1" s="32"/>
      <c r="NAX1" s="32"/>
      <c r="NAY1" s="32"/>
      <c r="NAZ1" s="32"/>
      <c r="NBA1" s="32"/>
      <c r="NBB1" s="32"/>
      <c r="NBC1" s="32"/>
      <c r="NBD1" s="32"/>
      <c r="NBE1" s="32"/>
      <c r="NBF1" s="32"/>
      <c r="NBG1" s="32"/>
      <c r="NBH1" s="32"/>
      <c r="NBI1" s="32"/>
      <c r="NBJ1" s="32"/>
      <c r="NBK1" s="32"/>
      <c r="NBL1" s="32"/>
      <c r="NBM1" s="32"/>
      <c r="NBN1" s="32"/>
      <c r="NBO1" s="32"/>
      <c r="NBP1" s="32"/>
      <c r="NBQ1" s="32"/>
      <c r="NBR1" s="32"/>
      <c r="NBS1" s="32"/>
      <c r="NBT1" s="32"/>
      <c r="NBU1" s="32"/>
      <c r="NBV1" s="32"/>
      <c r="NBW1" s="32"/>
      <c r="NBX1" s="32"/>
      <c r="NBY1" s="32"/>
      <c r="NBZ1" s="32"/>
      <c r="NCA1" s="32"/>
      <c r="NCB1" s="32"/>
      <c r="NCC1" s="32"/>
      <c r="NCD1" s="32"/>
      <c r="NCE1" s="32"/>
      <c r="NCF1" s="32"/>
      <c r="NCG1" s="32"/>
      <c r="NCH1" s="32"/>
      <c r="NCI1" s="32"/>
      <c r="NCJ1" s="32"/>
      <c r="NCK1" s="32"/>
      <c r="NCL1" s="32"/>
      <c r="NCM1" s="32"/>
      <c r="NCN1" s="32"/>
      <c r="NCO1" s="32"/>
      <c r="NCP1" s="32"/>
      <c r="NCQ1" s="32"/>
      <c r="NCR1" s="32"/>
      <c r="NCS1" s="32"/>
      <c r="NCT1" s="32"/>
      <c r="NCU1" s="32"/>
      <c r="NCV1" s="32"/>
      <c r="NCW1" s="32"/>
      <c r="NCX1" s="32"/>
      <c r="NCY1" s="32"/>
      <c r="NCZ1" s="32"/>
      <c r="NDA1" s="32"/>
      <c r="NDB1" s="32"/>
      <c r="NDC1" s="32"/>
      <c r="NDD1" s="32"/>
      <c r="NDE1" s="32"/>
      <c r="NDF1" s="32"/>
      <c r="NDG1" s="32"/>
      <c r="NDH1" s="32"/>
      <c r="NDI1" s="32"/>
      <c r="NDJ1" s="32"/>
      <c r="NDK1" s="32"/>
      <c r="NDL1" s="32"/>
      <c r="NDM1" s="32"/>
      <c r="NDN1" s="32"/>
      <c r="NDO1" s="32"/>
      <c r="NDP1" s="32"/>
      <c r="NDQ1" s="32"/>
      <c r="NDR1" s="32"/>
      <c r="NDS1" s="32"/>
      <c r="NDT1" s="32"/>
      <c r="NDU1" s="32"/>
      <c r="NDV1" s="32"/>
      <c r="NDW1" s="32"/>
      <c r="NDX1" s="32"/>
      <c r="NDY1" s="32"/>
      <c r="NDZ1" s="32"/>
      <c r="NEA1" s="32"/>
      <c r="NEB1" s="32"/>
      <c r="NEC1" s="32"/>
      <c r="NED1" s="32"/>
      <c r="NEE1" s="32"/>
      <c r="NEF1" s="32"/>
      <c r="NEG1" s="32"/>
      <c r="NEH1" s="32"/>
      <c r="NEI1" s="32"/>
      <c r="NEJ1" s="32"/>
      <c r="NEK1" s="32"/>
      <c r="NEL1" s="32"/>
      <c r="NEM1" s="32"/>
      <c r="NEN1" s="32"/>
      <c r="NEO1" s="32"/>
      <c r="NEP1" s="32"/>
      <c r="NEQ1" s="32"/>
      <c r="NER1" s="32"/>
      <c r="NES1" s="32"/>
      <c r="NET1" s="32"/>
      <c r="NEU1" s="32"/>
      <c r="NEV1" s="32"/>
      <c r="NEW1" s="32"/>
      <c r="NEX1" s="32"/>
      <c r="NEY1" s="32"/>
      <c r="NEZ1" s="32"/>
      <c r="NFA1" s="32"/>
      <c r="NFB1" s="32"/>
      <c r="NFC1" s="32"/>
      <c r="NFD1" s="32"/>
      <c r="NFE1" s="32"/>
      <c r="NFF1" s="32"/>
      <c r="NFG1" s="32"/>
      <c r="NFH1" s="32"/>
      <c r="NFI1" s="32"/>
      <c r="NFJ1" s="32"/>
      <c r="NFK1" s="32"/>
      <c r="NFL1" s="32"/>
      <c r="NFM1" s="32"/>
      <c r="NFN1" s="32"/>
      <c r="NFO1" s="32"/>
      <c r="NFP1" s="32"/>
      <c r="NFQ1" s="32"/>
      <c r="NFR1" s="32"/>
      <c r="NFS1" s="32"/>
      <c r="NFT1" s="32"/>
      <c r="NFU1" s="32"/>
      <c r="NFV1" s="32"/>
      <c r="NFW1" s="32"/>
      <c r="NFX1" s="32"/>
      <c r="NFY1" s="32"/>
      <c r="NFZ1" s="32"/>
      <c r="NGA1" s="32"/>
      <c r="NGB1" s="32"/>
      <c r="NGC1" s="32"/>
      <c r="NGD1" s="32"/>
      <c r="NGE1" s="32"/>
      <c r="NGF1" s="32"/>
      <c r="NGG1" s="32"/>
      <c r="NGH1" s="32"/>
      <c r="NGI1" s="32"/>
      <c r="NGJ1" s="32"/>
      <c r="NGK1" s="32"/>
      <c r="NGL1" s="32"/>
      <c r="NGM1" s="32"/>
      <c r="NGN1" s="32"/>
      <c r="NGO1" s="32"/>
      <c r="NGP1" s="32"/>
      <c r="NGQ1" s="32"/>
      <c r="NGR1" s="32"/>
      <c r="NGS1" s="32"/>
      <c r="NGT1" s="32"/>
      <c r="NGU1" s="32"/>
      <c r="NGV1" s="32"/>
      <c r="NGW1" s="32"/>
      <c r="NGX1" s="32"/>
      <c r="NGY1" s="32"/>
      <c r="NGZ1" s="32"/>
      <c r="NHA1" s="32"/>
      <c r="NHB1" s="32"/>
      <c r="NHC1" s="32"/>
      <c r="NHD1" s="32"/>
      <c r="NHE1" s="32"/>
      <c r="NHF1" s="32"/>
      <c r="NHG1" s="32"/>
      <c r="NHH1" s="32"/>
      <c r="NHI1" s="32"/>
      <c r="NHJ1" s="32"/>
      <c r="NHK1" s="32"/>
      <c r="NHL1" s="32"/>
      <c r="NHM1" s="32"/>
      <c r="NHN1" s="32"/>
      <c r="NHO1" s="32"/>
      <c r="NHP1" s="32"/>
      <c r="NHQ1" s="32"/>
      <c r="NHR1" s="32"/>
      <c r="NHS1" s="32"/>
      <c r="NHT1" s="32"/>
      <c r="NHU1" s="32"/>
      <c r="NHV1" s="32"/>
      <c r="NHW1" s="32"/>
      <c r="NHX1" s="32"/>
      <c r="NHY1" s="32"/>
      <c r="NHZ1" s="32"/>
      <c r="NIA1" s="32"/>
      <c r="NIB1" s="32"/>
      <c r="NIC1" s="32"/>
      <c r="NID1" s="32"/>
      <c r="NIE1" s="32"/>
      <c r="NIF1" s="32"/>
      <c r="NIG1" s="32"/>
      <c r="NIH1" s="32"/>
      <c r="NII1" s="32"/>
      <c r="NIJ1" s="32"/>
      <c r="NIK1" s="32"/>
      <c r="NIL1" s="32"/>
      <c r="NIM1" s="32"/>
      <c r="NIN1" s="32"/>
      <c r="NIO1" s="32"/>
      <c r="NIP1" s="32"/>
      <c r="NIQ1" s="32"/>
      <c r="NIR1" s="32"/>
      <c r="NIS1" s="32"/>
      <c r="NIT1" s="32"/>
      <c r="NIU1" s="32"/>
      <c r="NIV1" s="32"/>
      <c r="NIW1" s="32"/>
      <c r="NIX1" s="32"/>
      <c r="NIY1" s="32"/>
      <c r="NIZ1" s="32"/>
      <c r="NJA1" s="32"/>
      <c r="NJB1" s="32"/>
      <c r="NJC1" s="32"/>
      <c r="NJD1" s="32"/>
      <c r="NJE1" s="32"/>
      <c r="NJF1" s="32"/>
      <c r="NJG1" s="32"/>
      <c r="NJH1" s="32"/>
      <c r="NJI1" s="32"/>
      <c r="NJJ1" s="32"/>
      <c r="NJK1" s="32"/>
      <c r="NJL1" s="32"/>
      <c r="NJM1" s="32"/>
      <c r="NJN1" s="32"/>
      <c r="NJO1" s="32"/>
      <c r="NJP1" s="32"/>
      <c r="NJQ1" s="32"/>
      <c r="NJR1" s="32"/>
      <c r="NJS1" s="32"/>
      <c r="NJT1" s="32"/>
      <c r="NJU1" s="32"/>
      <c r="NJV1" s="32"/>
      <c r="NJW1" s="32"/>
      <c r="NJX1" s="32"/>
      <c r="NJY1" s="32"/>
      <c r="NJZ1" s="32"/>
      <c r="NKA1" s="32"/>
      <c r="NKB1" s="32"/>
      <c r="NKC1" s="32"/>
      <c r="NKD1" s="32"/>
      <c r="NKE1" s="32"/>
      <c r="NKF1" s="32"/>
      <c r="NKG1" s="32"/>
      <c r="NKH1" s="32"/>
      <c r="NKI1" s="32"/>
      <c r="NKJ1" s="32"/>
      <c r="NKK1" s="32"/>
      <c r="NKL1" s="32"/>
      <c r="NKM1" s="32"/>
      <c r="NKN1" s="32"/>
      <c r="NKO1" s="32"/>
      <c r="NKP1" s="32"/>
      <c r="NKQ1" s="32"/>
      <c r="NKR1" s="32"/>
      <c r="NKS1" s="32"/>
      <c r="NKT1" s="32"/>
      <c r="NKU1" s="32"/>
      <c r="NKV1" s="32"/>
      <c r="NKW1" s="32"/>
      <c r="NKX1" s="32"/>
      <c r="NKY1" s="32"/>
      <c r="NKZ1" s="32"/>
      <c r="NLA1" s="32"/>
      <c r="NLB1" s="32"/>
      <c r="NLC1" s="32"/>
      <c r="NLD1" s="32"/>
      <c r="NLE1" s="32"/>
      <c r="NLF1" s="32"/>
      <c r="NLG1" s="32"/>
      <c r="NLH1" s="32"/>
      <c r="NLI1" s="32"/>
      <c r="NLJ1" s="32"/>
      <c r="NLK1" s="32"/>
      <c r="NLL1" s="32"/>
      <c r="NLM1" s="32"/>
      <c r="NLN1" s="32"/>
      <c r="NLO1" s="32"/>
      <c r="NLP1" s="32"/>
      <c r="NLQ1" s="32"/>
      <c r="NLR1" s="32"/>
      <c r="NLS1" s="32"/>
      <c r="NLT1" s="32"/>
      <c r="NLU1" s="32"/>
      <c r="NLV1" s="32"/>
      <c r="NLW1" s="32"/>
      <c r="NLX1" s="32"/>
      <c r="NLY1" s="32"/>
      <c r="NLZ1" s="32"/>
      <c r="NMA1" s="32"/>
      <c r="NMB1" s="32"/>
      <c r="NMC1" s="32"/>
      <c r="NMD1" s="32"/>
      <c r="NME1" s="32"/>
      <c r="NMF1" s="32"/>
      <c r="NMG1" s="32"/>
      <c r="NMH1" s="32"/>
      <c r="NMI1" s="32"/>
      <c r="NMJ1" s="32"/>
      <c r="NMK1" s="32"/>
      <c r="NML1" s="32"/>
      <c r="NMM1" s="32"/>
      <c r="NMN1" s="32"/>
      <c r="NMO1" s="32"/>
      <c r="NMP1" s="32"/>
      <c r="NMQ1" s="32"/>
      <c r="NMR1" s="32"/>
      <c r="NMS1" s="32"/>
      <c r="NMT1" s="32"/>
      <c r="NMU1" s="32"/>
      <c r="NMV1" s="32"/>
      <c r="NMW1" s="32"/>
      <c r="NMX1" s="32"/>
      <c r="NMY1" s="32"/>
      <c r="NMZ1" s="32"/>
      <c r="NNA1" s="32"/>
      <c r="NNB1" s="32"/>
      <c r="NNC1" s="32"/>
      <c r="NND1" s="32"/>
      <c r="NNE1" s="32"/>
      <c r="NNF1" s="32"/>
      <c r="NNG1" s="32"/>
      <c r="NNH1" s="32"/>
      <c r="NNI1" s="32"/>
      <c r="NNJ1" s="32"/>
      <c r="NNK1" s="32"/>
      <c r="NNL1" s="32"/>
      <c r="NNM1" s="32"/>
      <c r="NNN1" s="32"/>
      <c r="NNO1" s="32"/>
      <c r="NNP1" s="32"/>
      <c r="NNQ1" s="32"/>
      <c r="NNR1" s="32"/>
      <c r="NNS1" s="32"/>
      <c r="NNT1" s="32"/>
      <c r="NNU1" s="32"/>
      <c r="NNV1" s="32"/>
      <c r="NNW1" s="32"/>
      <c r="NNX1" s="32"/>
      <c r="NNY1" s="32"/>
      <c r="NNZ1" s="32"/>
      <c r="NOA1" s="32"/>
      <c r="NOB1" s="32"/>
      <c r="NOC1" s="32"/>
      <c r="NOD1" s="32"/>
      <c r="NOE1" s="32"/>
      <c r="NOF1" s="32"/>
      <c r="NOG1" s="32"/>
      <c r="NOH1" s="32"/>
      <c r="NOI1" s="32"/>
      <c r="NOJ1" s="32"/>
      <c r="NOK1" s="32"/>
      <c r="NOL1" s="32"/>
      <c r="NOM1" s="32"/>
      <c r="NON1" s="32"/>
      <c r="NOO1" s="32"/>
      <c r="NOP1" s="32"/>
      <c r="NOQ1" s="32"/>
      <c r="NOR1" s="32"/>
      <c r="NOS1" s="32"/>
      <c r="NOT1" s="32"/>
      <c r="NOU1" s="32"/>
      <c r="NOV1" s="32"/>
      <c r="NOW1" s="32"/>
      <c r="NOX1" s="32"/>
      <c r="NOY1" s="32"/>
      <c r="NOZ1" s="32"/>
      <c r="NPA1" s="32"/>
      <c r="NPB1" s="32"/>
      <c r="NPC1" s="32"/>
      <c r="NPD1" s="32"/>
      <c r="NPE1" s="32"/>
      <c r="NPF1" s="32"/>
      <c r="NPG1" s="32"/>
      <c r="NPH1" s="32"/>
      <c r="NPI1" s="32"/>
      <c r="NPJ1" s="32"/>
      <c r="NPK1" s="32"/>
      <c r="NPL1" s="32"/>
      <c r="NPM1" s="32"/>
      <c r="NPN1" s="32"/>
      <c r="NPO1" s="32"/>
      <c r="NPP1" s="32"/>
      <c r="NPQ1" s="32"/>
      <c r="NPR1" s="32"/>
      <c r="NPS1" s="32"/>
      <c r="NPT1" s="32"/>
      <c r="NPU1" s="32"/>
      <c r="NPV1" s="32"/>
      <c r="NPW1" s="32"/>
      <c r="NPX1" s="32"/>
      <c r="NPY1" s="32"/>
      <c r="NPZ1" s="32"/>
      <c r="NQA1" s="32"/>
      <c r="NQB1" s="32"/>
      <c r="NQC1" s="32"/>
      <c r="NQD1" s="32"/>
      <c r="NQE1" s="32"/>
      <c r="NQF1" s="32"/>
      <c r="NQG1" s="32"/>
      <c r="NQH1" s="32"/>
      <c r="NQI1" s="32"/>
      <c r="NQJ1" s="32"/>
      <c r="NQK1" s="32"/>
      <c r="NQL1" s="32"/>
      <c r="NQM1" s="32"/>
      <c r="NQN1" s="32"/>
      <c r="NQO1" s="32"/>
      <c r="NQP1" s="32"/>
      <c r="NQQ1" s="32"/>
      <c r="NQR1" s="32"/>
      <c r="NQS1" s="32"/>
      <c r="NQT1" s="32"/>
      <c r="NQU1" s="32"/>
      <c r="NQV1" s="32"/>
      <c r="NQW1" s="32"/>
      <c r="NQX1" s="32"/>
      <c r="NQY1" s="32"/>
      <c r="NQZ1" s="32"/>
      <c r="NRA1" s="32"/>
      <c r="NRB1" s="32"/>
      <c r="NRC1" s="32"/>
      <c r="NRD1" s="32"/>
      <c r="NRE1" s="32"/>
      <c r="NRF1" s="32"/>
      <c r="NRG1" s="32"/>
      <c r="NRH1" s="32"/>
      <c r="NRI1" s="32"/>
      <c r="NRJ1" s="32"/>
      <c r="NRK1" s="32"/>
      <c r="NRL1" s="32"/>
      <c r="NRM1" s="32"/>
      <c r="NRN1" s="32"/>
      <c r="NRO1" s="32"/>
      <c r="NRP1" s="32"/>
      <c r="NRQ1" s="32"/>
      <c r="NRR1" s="32"/>
      <c r="NRS1" s="32"/>
      <c r="NRT1" s="32"/>
      <c r="NRU1" s="32"/>
      <c r="NRV1" s="32"/>
      <c r="NRW1" s="32"/>
      <c r="NRX1" s="32"/>
      <c r="NRY1" s="32"/>
      <c r="NRZ1" s="32"/>
      <c r="NSA1" s="32"/>
      <c r="NSB1" s="32"/>
      <c r="NSC1" s="32"/>
      <c r="NSD1" s="32"/>
      <c r="NSE1" s="32"/>
      <c r="NSF1" s="32"/>
      <c r="NSG1" s="32"/>
      <c r="NSH1" s="32"/>
      <c r="NSI1" s="32"/>
      <c r="NSJ1" s="32"/>
      <c r="NSK1" s="32"/>
      <c r="NSL1" s="32"/>
      <c r="NSM1" s="32"/>
      <c r="NSN1" s="32"/>
      <c r="NSO1" s="32"/>
      <c r="NSP1" s="32"/>
      <c r="NSQ1" s="32"/>
      <c r="NSR1" s="32"/>
      <c r="NSS1" s="32"/>
      <c r="NST1" s="32"/>
      <c r="NSU1" s="32"/>
      <c r="NSV1" s="32"/>
      <c r="NSW1" s="32"/>
      <c r="NSX1" s="32"/>
      <c r="NSY1" s="32"/>
      <c r="NSZ1" s="32"/>
      <c r="NTA1" s="32"/>
      <c r="NTB1" s="32"/>
      <c r="NTC1" s="32"/>
      <c r="NTD1" s="32"/>
      <c r="NTE1" s="32"/>
      <c r="NTF1" s="32"/>
      <c r="NTG1" s="32"/>
      <c r="NTH1" s="32"/>
      <c r="NTI1" s="32"/>
      <c r="NTJ1" s="32"/>
      <c r="NTK1" s="32"/>
      <c r="NTL1" s="32"/>
      <c r="NTM1" s="32"/>
      <c r="NTN1" s="32"/>
      <c r="NTO1" s="32"/>
      <c r="NTP1" s="32"/>
      <c r="NTQ1" s="32"/>
      <c r="NTR1" s="32"/>
      <c r="NTS1" s="32"/>
      <c r="NTT1" s="32"/>
      <c r="NTU1" s="32"/>
      <c r="NTV1" s="32"/>
      <c r="NTW1" s="32"/>
      <c r="NTX1" s="32"/>
      <c r="NTY1" s="32"/>
      <c r="NTZ1" s="32"/>
      <c r="NUA1" s="32"/>
      <c r="NUB1" s="32"/>
      <c r="NUC1" s="32"/>
      <c r="NUD1" s="32"/>
      <c r="NUE1" s="32"/>
      <c r="NUF1" s="32"/>
      <c r="NUG1" s="32"/>
      <c r="NUH1" s="32"/>
      <c r="NUI1" s="32"/>
      <c r="NUJ1" s="32"/>
      <c r="NUK1" s="32"/>
      <c r="NUL1" s="32"/>
      <c r="NUM1" s="32"/>
      <c r="NUN1" s="32"/>
      <c r="NUO1" s="32"/>
      <c r="NUP1" s="32"/>
      <c r="NUQ1" s="32"/>
      <c r="NUR1" s="32"/>
      <c r="NUS1" s="32"/>
      <c r="NUT1" s="32"/>
      <c r="NUU1" s="32"/>
      <c r="NUV1" s="32"/>
      <c r="NUW1" s="32"/>
      <c r="NUX1" s="32"/>
      <c r="NUY1" s="32"/>
      <c r="NUZ1" s="32"/>
      <c r="NVA1" s="32"/>
      <c r="NVB1" s="32"/>
      <c r="NVC1" s="32"/>
      <c r="NVD1" s="32"/>
      <c r="NVE1" s="32"/>
      <c r="NVF1" s="32"/>
      <c r="NVG1" s="32"/>
      <c r="NVH1" s="32"/>
      <c r="NVI1" s="32"/>
      <c r="NVJ1" s="32"/>
      <c r="NVK1" s="32"/>
      <c r="NVL1" s="32"/>
      <c r="NVM1" s="32"/>
      <c r="NVN1" s="32"/>
      <c r="NVO1" s="32"/>
      <c r="NVP1" s="32"/>
      <c r="NVQ1" s="32"/>
      <c r="NVR1" s="32"/>
      <c r="NVS1" s="32"/>
      <c r="NVT1" s="32"/>
      <c r="NVU1" s="32"/>
      <c r="NVV1" s="32"/>
      <c r="NVW1" s="32"/>
      <c r="NVX1" s="32"/>
      <c r="NVY1" s="32"/>
      <c r="NVZ1" s="32"/>
      <c r="NWA1" s="32"/>
      <c r="NWB1" s="32"/>
      <c r="NWC1" s="32"/>
      <c r="NWD1" s="32"/>
      <c r="NWE1" s="32"/>
      <c r="NWF1" s="32"/>
      <c r="NWG1" s="32"/>
      <c r="NWH1" s="32"/>
      <c r="NWI1" s="32"/>
      <c r="NWJ1" s="32"/>
      <c r="NWK1" s="32"/>
      <c r="NWL1" s="32"/>
      <c r="NWM1" s="32"/>
      <c r="NWN1" s="32"/>
      <c r="NWO1" s="32"/>
      <c r="NWP1" s="32"/>
      <c r="NWQ1" s="32"/>
      <c r="NWR1" s="32"/>
      <c r="NWS1" s="32"/>
      <c r="NWT1" s="32"/>
      <c r="NWU1" s="32"/>
      <c r="NWV1" s="32"/>
      <c r="NWW1" s="32"/>
      <c r="NWX1" s="32"/>
      <c r="NWY1" s="32"/>
      <c r="NWZ1" s="32"/>
      <c r="NXA1" s="32"/>
      <c r="NXB1" s="32"/>
      <c r="NXC1" s="32"/>
      <c r="NXD1" s="32"/>
      <c r="NXE1" s="32"/>
      <c r="NXF1" s="32"/>
      <c r="NXG1" s="32"/>
      <c r="NXH1" s="32"/>
      <c r="NXI1" s="32"/>
      <c r="NXJ1" s="32"/>
      <c r="NXK1" s="32"/>
      <c r="NXL1" s="32"/>
      <c r="NXM1" s="32"/>
      <c r="NXN1" s="32"/>
      <c r="NXO1" s="32"/>
      <c r="NXP1" s="32"/>
      <c r="NXQ1" s="32"/>
      <c r="NXR1" s="32"/>
      <c r="NXS1" s="32"/>
      <c r="NXT1" s="32"/>
      <c r="NXU1" s="32"/>
      <c r="NXV1" s="32"/>
      <c r="NXW1" s="32"/>
      <c r="NXX1" s="32"/>
      <c r="NXY1" s="32"/>
      <c r="NXZ1" s="32"/>
      <c r="NYA1" s="32"/>
      <c r="NYB1" s="32"/>
      <c r="NYC1" s="32"/>
      <c r="NYD1" s="32"/>
      <c r="NYE1" s="32"/>
      <c r="NYF1" s="32"/>
      <c r="NYG1" s="32"/>
      <c r="NYH1" s="32"/>
      <c r="NYI1" s="32"/>
      <c r="NYJ1" s="32"/>
      <c r="NYK1" s="32"/>
      <c r="NYL1" s="32"/>
      <c r="NYM1" s="32"/>
      <c r="NYN1" s="32"/>
      <c r="NYO1" s="32"/>
      <c r="NYP1" s="32"/>
      <c r="NYQ1" s="32"/>
      <c r="NYR1" s="32"/>
      <c r="NYS1" s="32"/>
      <c r="NYT1" s="32"/>
      <c r="NYU1" s="32"/>
      <c r="NYV1" s="32"/>
      <c r="NYW1" s="32"/>
      <c r="NYX1" s="32"/>
      <c r="NYY1" s="32"/>
      <c r="NYZ1" s="32"/>
      <c r="NZA1" s="32"/>
      <c r="NZB1" s="32"/>
      <c r="NZC1" s="32"/>
      <c r="NZD1" s="32"/>
      <c r="NZE1" s="32"/>
      <c r="NZF1" s="32"/>
      <c r="NZG1" s="32"/>
      <c r="NZH1" s="32"/>
      <c r="NZI1" s="32"/>
      <c r="NZJ1" s="32"/>
      <c r="NZK1" s="32"/>
      <c r="NZL1" s="32"/>
      <c r="NZM1" s="32"/>
      <c r="NZN1" s="32"/>
      <c r="NZO1" s="32"/>
      <c r="NZP1" s="32"/>
      <c r="NZQ1" s="32"/>
      <c r="NZR1" s="32"/>
      <c r="NZS1" s="32"/>
      <c r="NZT1" s="32"/>
      <c r="NZU1" s="32"/>
      <c r="NZV1" s="32"/>
      <c r="NZW1" s="32"/>
      <c r="NZX1" s="32"/>
      <c r="NZY1" s="32"/>
      <c r="NZZ1" s="32"/>
      <c r="OAA1" s="32"/>
      <c r="OAB1" s="32"/>
      <c r="OAC1" s="32"/>
      <c r="OAD1" s="32"/>
      <c r="OAE1" s="32"/>
      <c r="OAF1" s="32"/>
      <c r="OAG1" s="32"/>
      <c r="OAH1" s="32"/>
      <c r="OAI1" s="32"/>
      <c r="OAJ1" s="32"/>
      <c r="OAK1" s="32"/>
      <c r="OAL1" s="32"/>
      <c r="OAM1" s="32"/>
      <c r="OAN1" s="32"/>
      <c r="OAO1" s="32"/>
      <c r="OAP1" s="32"/>
      <c r="OAQ1" s="32"/>
      <c r="OAR1" s="32"/>
      <c r="OAS1" s="32"/>
      <c r="OAT1" s="32"/>
      <c r="OAU1" s="32"/>
      <c r="OAV1" s="32"/>
      <c r="OAW1" s="32"/>
      <c r="OAX1" s="32"/>
      <c r="OAY1" s="32"/>
      <c r="OAZ1" s="32"/>
      <c r="OBA1" s="32"/>
      <c r="OBB1" s="32"/>
      <c r="OBC1" s="32"/>
      <c r="OBD1" s="32"/>
      <c r="OBE1" s="32"/>
      <c r="OBF1" s="32"/>
      <c r="OBG1" s="32"/>
      <c r="OBH1" s="32"/>
      <c r="OBI1" s="32"/>
      <c r="OBJ1" s="32"/>
      <c r="OBK1" s="32"/>
      <c r="OBL1" s="32"/>
      <c r="OBM1" s="32"/>
      <c r="OBN1" s="32"/>
      <c r="OBO1" s="32"/>
      <c r="OBP1" s="32"/>
      <c r="OBQ1" s="32"/>
      <c r="OBR1" s="32"/>
      <c r="OBS1" s="32"/>
      <c r="OBT1" s="32"/>
      <c r="OBU1" s="32"/>
      <c r="OBV1" s="32"/>
      <c r="OBW1" s="32"/>
      <c r="OBX1" s="32"/>
      <c r="OBY1" s="32"/>
      <c r="OBZ1" s="32"/>
      <c r="OCA1" s="32"/>
      <c r="OCB1" s="32"/>
      <c r="OCC1" s="32"/>
      <c r="OCD1" s="32"/>
      <c r="OCE1" s="32"/>
      <c r="OCF1" s="32"/>
      <c r="OCG1" s="32"/>
      <c r="OCH1" s="32"/>
      <c r="OCI1" s="32"/>
      <c r="OCJ1" s="32"/>
      <c r="OCK1" s="32"/>
      <c r="OCL1" s="32"/>
      <c r="OCM1" s="32"/>
      <c r="OCN1" s="32"/>
      <c r="OCO1" s="32"/>
      <c r="OCP1" s="32"/>
      <c r="OCQ1" s="32"/>
      <c r="OCR1" s="32"/>
      <c r="OCS1" s="32"/>
      <c r="OCT1" s="32"/>
      <c r="OCU1" s="32"/>
      <c r="OCV1" s="32"/>
      <c r="OCW1" s="32"/>
      <c r="OCX1" s="32"/>
      <c r="OCY1" s="32"/>
      <c r="OCZ1" s="32"/>
      <c r="ODA1" s="32"/>
      <c r="ODB1" s="32"/>
      <c r="ODC1" s="32"/>
      <c r="ODD1" s="32"/>
      <c r="ODE1" s="32"/>
      <c r="ODF1" s="32"/>
      <c r="ODG1" s="32"/>
      <c r="ODH1" s="32"/>
      <c r="ODI1" s="32"/>
      <c r="ODJ1" s="32"/>
      <c r="ODK1" s="32"/>
      <c r="ODL1" s="32"/>
      <c r="ODM1" s="32"/>
      <c r="ODN1" s="32"/>
      <c r="ODO1" s="32"/>
      <c r="ODP1" s="32"/>
      <c r="ODQ1" s="32"/>
      <c r="ODR1" s="32"/>
      <c r="ODS1" s="32"/>
      <c r="ODT1" s="32"/>
      <c r="ODU1" s="32"/>
      <c r="ODV1" s="32"/>
      <c r="ODW1" s="32"/>
      <c r="ODX1" s="32"/>
      <c r="ODY1" s="32"/>
      <c r="ODZ1" s="32"/>
      <c r="OEA1" s="32"/>
      <c r="OEB1" s="32"/>
      <c r="OEC1" s="32"/>
      <c r="OED1" s="32"/>
      <c r="OEE1" s="32"/>
      <c r="OEF1" s="32"/>
      <c r="OEG1" s="32"/>
      <c r="OEH1" s="32"/>
      <c r="OEI1" s="32"/>
      <c r="OEJ1" s="32"/>
      <c r="OEK1" s="32"/>
      <c r="OEL1" s="32"/>
      <c r="OEM1" s="32"/>
      <c r="OEN1" s="32"/>
      <c r="OEO1" s="32"/>
      <c r="OEP1" s="32"/>
      <c r="OEQ1" s="32"/>
      <c r="OER1" s="32"/>
      <c r="OES1" s="32"/>
      <c r="OET1" s="32"/>
      <c r="OEU1" s="32"/>
      <c r="OEV1" s="32"/>
      <c r="OEW1" s="32"/>
      <c r="OEX1" s="32"/>
      <c r="OEY1" s="32"/>
      <c r="OEZ1" s="32"/>
      <c r="OFA1" s="32"/>
      <c r="OFB1" s="32"/>
      <c r="OFC1" s="32"/>
      <c r="OFD1" s="32"/>
      <c r="OFE1" s="32"/>
      <c r="OFF1" s="32"/>
      <c r="OFG1" s="32"/>
      <c r="OFH1" s="32"/>
      <c r="OFI1" s="32"/>
      <c r="OFJ1" s="32"/>
      <c r="OFK1" s="32"/>
      <c r="OFL1" s="32"/>
      <c r="OFM1" s="32"/>
      <c r="OFN1" s="32"/>
      <c r="OFO1" s="32"/>
      <c r="OFP1" s="32"/>
      <c r="OFQ1" s="32"/>
      <c r="OFR1" s="32"/>
      <c r="OFS1" s="32"/>
      <c r="OFT1" s="32"/>
      <c r="OFU1" s="32"/>
      <c r="OFV1" s="32"/>
      <c r="OFW1" s="32"/>
      <c r="OFX1" s="32"/>
      <c r="OFY1" s="32"/>
      <c r="OFZ1" s="32"/>
      <c r="OGA1" s="32"/>
      <c r="OGB1" s="32"/>
      <c r="OGC1" s="32"/>
      <c r="OGD1" s="32"/>
      <c r="OGE1" s="32"/>
      <c r="OGF1" s="32"/>
      <c r="OGG1" s="32"/>
      <c r="OGH1" s="32"/>
      <c r="OGI1" s="32"/>
      <c r="OGJ1" s="32"/>
      <c r="OGK1" s="32"/>
      <c r="OGL1" s="32"/>
      <c r="OGM1" s="32"/>
      <c r="OGN1" s="32"/>
      <c r="OGO1" s="32"/>
      <c r="OGP1" s="32"/>
      <c r="OGQ1" s="32"/>
      <c r="OGR1" s="32"/>
      <c r="OGS1" s="32"/>
      <c r="OGT1" s="32"/>
      <c r="OGU1" s="32"/>
      <c r="OGV1" s="32"/>
      <c r="OGW1" s="32"/>
      <c r="OGX1" s="32"/>
      <c r="OGY1" s="32"/>
      <c r="OGZ1" s="32"/>
      <c r="OHA1" s="32"/>
      <c r="OHB1" s="32"/>
      <c r="OHC1" s="32"/>
      <c r="OHD1" s="32"/>
      <c r="OHE1" s="32"/>
      <c r="OHF1" s="32"/>
      <c r="OHG1" s="32"/>
      <c r="OHH1" s="32"/>
      <c r="OHI1" s="32"/>
      <c r="OHJ1" s="32"/>
      <c r="OHK1" s="32"/>
      <c r="OHL1" s="32"/>
      <c r="OHM1" s="32"/>
      <c r="OHN1" s="32"/>
      <c r="OHO1" s="32"/>
      <c r="OHP1" s="32"/>
      <c r="OHQ1" s="32"/>
      <c r="OHR1" s="32"/>
      <c r="OHS1" s="32"/>
      <c r="OHT1" s="32"/>
      <c r="OHU1" s="32"/>
      <c r="OHV1" s="32"/>
      <c r="OHW1" s="32"/>
      <c r="OHX1" s="32"/>
      <c r="OHY1" s="32"/>
      <c r="OHZ1" s="32"/>
      <c r="OIA1" s="32"/>
      <c r="OIB1" s="32"/>
      <c r="OIC1" s="32"/>
      <c r="OID1" s="32"/>
      <c r="OIE1" s="32"/>
      <c r="OIF1" s="32"/>
      <c r="OIG1" s="32"/>
      <c r="OIH1" s="32"/>
      <c r="OII1" s="32"/>
      <c r="OIJ1" s="32"/>
      <c r="OIK1" s="32"/>
      <c r="OIL1" s="32"/>
      <c r="OIM1" s="32"/>
      <c r="OIN1" s="32"/>
      <c r="OIO1" s="32"/>
      <c r="OIP1" s="32"/>
      <c r="OIQ1" s="32"/>
      <c r="OIR1" s="32"/>
      <c r="OIS1" s="32"/>
      <c r="OIT1" s="32"/>
      <c r="OIU1" s="32"/>
      <c r="OIV1" s="32"/>
      <c r="OIW1" s="32"/>
      <c r="OIX1" s="32"/>
      <c r="OIY1" s="32"/>
      <c r="OIZ1" s="32"/>
      <c r="OJA1" s="32"/>
      <c r="OJB1" s="32"/>
      <c r="OJC1" s="32"/>
      <c r="OJD1" s="32"/>
      <c r="OJE1" s="32"/>
      <c r="OJF1" s="32"/>
      <c r="OJG1" s="32"/>
      <c r="OJH1" s="32"/>
      <c r="OJI1" s="32"/>
      <c r="OJJ1" s="32"/>
      <c r="OJK1" s="32"/>
      <c r="OJL1" s="32"/>
      <c r="OJM1" s="32"/>
      <c r="OJN1" s="32"/>
      <c r="OJO1" s="32"/>
      <c r="OJP1" s="32"/>
      <c r="OJQ1" s="32"/>
      <c r="OJR1" s="32"/>
      <c r="OJS1" s="32"/>
      <c r="OJT1" s="32"/>
      <c r="OJU1" s="32"/>
      <c r="OJV1" s="32"/>
      <c r="OJW1" s="32"/>
      <c r="OJX1" s="32"/>
      <c r="OJY1" s="32"/>
      <c r="OJZ1" s="32"/>
      <c r="OKA1" s="32"/>
      <c r="OKB1" s="32"/>
      <c r="OKC1" s="32"/>
      <c r="OKD1" s="32"/>
      <c r="OKE1" s="32"/>
      <c r="OKF1" s="32"/>
      <c r="OKG1" s="32"/>
      <c r="OKH1" s="32"/>
      <c r="OKI1" s="32"/>
      <c r="OKJ1" s="32"/>
      <c r="OKK1" s="32"/>
      <c r="OKL1" s="32"/>
      <c r="OKM1" s="32"/>
      <c r="OKN1" s="32"/>
      <c r="OKO1" s="32"/>
      <c r="OKP1" s="32"/>
      <c r="OKQ1" s="32"/>
      <c r="OKR1" s="32"/>
      <c r="OKS1" s="32"/>
      <c r="OKT1" s="32"/>
      <c r="OKU1" s="32"/>
      <c r="OKV1" s="32"/>
      <c r="OKW1" s="32"/>
      <c r="OKX1" s="32"/>
      <c r="OKY1" s="32"/>
      <c r="OKZ1" s="32"/>
      <c r="OLA1" s="32"/>
      <c r="OLB1" s="32"/>
      <c r="OLC1" s="32"/>
      <c r="OLD1" s="32"/>
      <c r="OLE1" s="32"/>
      <c r="OLF1" s="32"/>
      <c r="OLG1" s="32"/>
      <c r="OLH1" s="32"/>
      <c r="OLI1" s="32"/>
      <c r="OLJ1" s="32"/>
      <c r="OLK1" s="32"/>
      <c r="OLL1" s="32"/>
      <c r="OLM1" s="32"/>
      <c r="OLN1" s="32"/>
      <c r="OLO1" s="32"/>
      <c r="OLP1" s="32"/>
      <c r="OLQ1" s="32"/>
      <c r="OLR1" s="32"/>
      <c r="OLS1" s="32"/>
      <c r="OLT1" s="32"/>
      <c r="OLU1" s="32"/>
      <c r="OLV1" s="32"/>
      <c r="OLW1" s="32"/>
      <c r="OLX1" s="32"/>
      <c r="OLY1" s="32"/>
      <c r="OLZ1" s="32"/>
      <c r="OMA1" s="32"/>
      <c r="OMB1" s="32"/>
      <c r="OMC1" s="32"/>
      <c r="OMD1" s="32"/>
      <c r="OME1" s="32"/>
      <c r="OMF1" s="32"/>
      <c r="OMG1" s="32"/>
      <c r="OMH1" s="32"/>
      <c r="OMI1" s="32"/>
      <c r="OMJ1" s="32"/>
      <c r="OMK1" s="32"/>
      <c r="OML1" s="32"/>
      <c r="OMM1" s="32"/>
      <c r="OMN1" s="32"/>
      <c r="OMO1" s="32"/>
      <c r="OMP1" s="32"/>
      <c r="OMQ1" s="32"/>
      <c r="OMR1" s="32"/>
      <c r="OMS1" s="32"/>
      <c r="OMT1" s="32"/>
      <c r="OMU1" s="32"/>
      <c r="OMV1" s="32"/>
      <c r="OMW1" s="32"/>
      <c r="OMX1" s="32"/>
      <c r="OMY1" s="32"/>
      <c r="OMZ1" s="32"/>
      <c r="ONA1" s="32"/>
      <c r="ONB1" s="32"/>
      <c r="ONC1" s="32"/>
      <c r="OND1" s="32"/>
      <c r="ONE1" s="32"/>
      <c r="ONF1" s="32"/>
      <c r="ONG1" s="32"/>
      <c r="ONH1" s="32"/>
      <c r="ONI1" s="32"/>
      <c r="ONJ1" s="32"/>
      <c r="ONK1" s="32"/>
      <c r="ONL1" s="32"/>
      <c r="ONM1" s="32"/>
      <c r="ONN1" s="32"/>
      <c r="ONO1" s="32"/>
      <c r="ONP1" s="32"/>
      <c r="ONQ1" s="32"/>
      <c r="ONR1" s="32"/>
      <c r="ONS1" s="32"/>
      <c r="ONT1" s="32"/>
      <c r="ONU1" s="32"/>
      <c r="ONV1" s="32"/>
      <c r="ONW1" s="32"/>
      <c r="ONX1" s="32"/>
      <c r="ONY1" s="32"/>
      <c r="ONZ1" s="32"/>
      <c r="OOA1" s="32"/>
      <c r="OOB1" s="32"/>
      <c r="OOC1" s="32"/>
      <c r="OOD1" s="32"/>
      <c r="OOE1" s="32"/>
      <c r="OOF1" s="32"/>
      <c r="OOG1" s="32"/>
      <c r="OOH1" s="32"/>
      <c r="OOI1" s="32"/>
      <c r="OOJ1" s="32"/>
      <c r="OOK1" s="32"/>
      <c r="OOL1" s="32"/>
      <c r="OOM1" s="32"/>
      <c r="OON1" s="32"/>
      <c r="OOO1" s="32"/>
      <c r="OOP1" s="32"/>
      <c r="OOQ1" s="32"/>
      <c r="OOR1" s="32"/>
      <c r="OOS1" s="32"/>
      <c r="OOT1" s="32"/>
      <c r="OOU1" s="32"/>
      <c r="OOV1" s="32"/>
      <c r="OOW1" s="32"/>
      <c r="OOX1" s="32"/>
      <c r="OOY1" s="32"/>
      <c r="OOZ1" s="32"/>
      <c r="OPA1" s="32"/>
      <c r="OPB1" s="32"/>
      <c r="OPC1" s="32"/>
      <c r="OPD1" s="32"/>
      <c r="OPE1" s="32"/>
      <c r="OPF1" s="32"/>
      <c r="OPG1" s="32"/>
      <c r="OPH1" s="32"/>
      <c r="OPI1" s="32"/>
      <c r="OPJ1" s="32"/>
      <c r="OPK1" s="32"/>
      <c r="OPL1" s="32"/>
      <c r="OPM1" s="32"/>
      <c r="OPN1" s="32"/>
      <c r="OPO1" s="32"/>
      <c r="OPP1" s="32"/>
      <c r="OPQ1" s="32"/>
      <c r="OPR1" s="32"/>
      <c r="OPS1" s="32"/>
      <c r="OPT1" s="32"/>
      <c r="OPU1" s="32"/>
      <c r="OPV1" s="32"/>
      <c r="OPW1" s="32"/>
      <c r="OPX1" s="32"/>
      <c r="OPY1" s="32"/>
      <c r="OPZ1" s="32"/>
      <c r="OQA1" s="32"/>
      <c r="OQB1" s="32"/>
      <c r="OQC1" s="32"/>
      <c r="OQD1" s="32"/>
      <c r="OQE1" s="32"/>
      <c r="OQF1" s="32"/>
      <c r="OQG1" s="32"/>
      <c r="OQH1" s="32"/>
      <c r="OQI1" s="32"/>
      <c r="OQJ1" s="32"/>
      <c r="OQK1" s="32"/>
      <c r="OQL1" s="32"/>
      <c r="OQM1" s="32"/>
      <c r="OQN1" s="32"/>
      <c r="OQO1" s="32"/>
      <c r="OQP1" s="32"/>
      <c r="OQQ1" s="32"/>
      <c r="OQR1" s="32"/>
      <c r="OQS1" s="32"/>
      <c r="OQT1" s="32"/>
      <c r="OQU1" s="32"/>
      <c r="OQV1" s="32"/>
      <c r="OQW1" s="32"/>
      <c r="OQX1" s="32"/>
      <c r="OQY1" s="32"/>
      <c r="OQZ1" s="32"/>
      <c r="ORA1" s="32"/>
      <c r="ORB1" s="32"/>
      <c r="ORC1" s="32"/>
      <c r="ORD1" s="32"/>
      <c r="ORE1" s="32"/>
      <c r="ORF1" s="32"/>
      <c r="ORG1" s="32"/>
      <c r="ORH1" s="32"/>
      <c r="ORI1" s="32"/>
      <c r="ORJ1" s="32"/>
      <c r="ORK1" s="32"/>
      <c r="ORL1" s="32"/>
      <c r="ORM1" s="32"/>
      <c r="ORN1" s="32"/>
      <c r="ORO1" s="32"/>
      <c r="ORP1" s="32"/>
      <c r="ORQ1" s="32"/>
      <c r="ORR1" s="32"/>
      <c r="ORS1" s="32"/>
      <c r="ORT1" s="32"/>
      <c r="ORU1" s="32"/>
      <c r="ORV1" s="32"/>
      <c r="ORW1" s="32"/>
      <c r="ORX1" s="32"/>
      <c r="ORY1" s="32"/>
      <c r="ORZ1" s="32"/>
      <c r="OSA1" s="32"/>
      <c r="OSB1" s="32"/>
      <c r="OSC1" s="32"/>
      <c r="OSD1" s="32"/>
      <c r="OSE1" s="32"/>
      <c r="OSF1" s="32"/>
      <c r="OSG1" s="32"/>
      <c r="OSH1" s="32"/>
      <c r="OSI1" s="32"/>
      <c r="OSJ1" s="32"/>
      <c r="OSK1" s="32"/>
      <c r="OSL1" s="32"/>
      <c r="OSM1" s="32"/>
      <c r="OSN1" s="32"/>
      <c r="OSO1" s="32"/>
      <c r="OSP1" s="32"/>
      <c r="OSQ1" s="32"/>
      <c r="OSR1" s="32"/>
      <c r="OSS1" s="32"/>
      <c r="OST1" s="32"/>
      <c r="OSU1" s="32"/>
      <c r="OSV1" s="32"/>
      <c r="OSW1" s="32"/>
      <c r="OSX1" s="32"/>
      <c r="OSY1" s="32"/>
      <c r="OSZ1" s="32"/>
      <c r="OTA1" s="32"/>
      <c r="OTB1" s="32"/>
      <c r="OTC1" s="32"/>
      <c r="OTD1" s="32"/>
      <c r="OTE1" s="32"/>
      <c r="OTF1" s="32"/>
      <c r="OTG1" s="32"/>
      <c r="OTH1" s="32"/>
      <c r="OTI1" s="32"/>
      <c r="OTJ1" s="32"/>
      <c r="OTK1" s="32"/>
      <c r="OTL1" s="32"/>
      <c r="OTM1" s="32"/>
      <c r="OTN1" s="32"/>
      <c r="OTO1" s="32"/>
      <c r="OTP1" s="32"/>
      <c r="OTQ1" s="32"/>
      <c r="OTR1" s="32"/>
      <c r="OTS1" s="32"/>
      <c r="OTT1" s="32"/>
      <c r="OTU1" s="32"/>
      <c r="OTV1" s="32"/>
      <c r="OTW1" s="32"/>
      <c r="OTX1" s="32"/>
      <c r="OTY1" s="32"/>
      <c r="OTZ1" s="32"/>
      <c r="OUA1" s="32"/>
      <c r="OUB1" s="32"/>
      <c r="OUC1" s="32"/>
      <c r="OUD1" s="32"/>
      <c r="OUE1" s="32"/>
      <c r="OUF1" s="32"/>
      <c r="OUG1" s="32"/>
      <c r="OUH1" s="32"/>
      <c r="OUI1" s="32"/>
      <c r="OUJ1" s="32"/>
      <c r="OUK1" s="32"/>
      <c r="OUL1" s="32"/>
      <c r="OUM1" s="32"/>
      <c r="OUN1" s="32"/>
      <c r="OUO1" s="32"/>
      <c r="OUP1" s="32"/>
      <c r="OUQ1" s="32"/>
      <c r="OUR1" s="32"/>
      <c r="OUS1" s="32"/>
      <c r="OUT1" s="32"/>
      <c r="OUU1" s="32"/>
      <c r="OUV1" s="32"/>
      <c r="OUW1" s="32"/>
      <c r="OUX1" s="32"/>
      <c r="OUY1" s="32"/>
      <c r="OUZ1" s="32"/>
      <c r="OVA1" s="32"/>
      <c r="OVB1" s="32"/>
      <c r="OVC1" s="32"/>
      <c r="OVD1" s="32"/>
      <c r="OVE1" s="32"/>
      <c r="OVF1" s="32"/>
      <c r="OVG1" s="32"/>
      <c r="OVH1" s="32"/>
      <c r="OVI1" s="32"/>
      <c r="OVJ1" s="32"/>
      <c r="OVK1" s="32"/>
      <c r="OVL1" s="32"/>
      <c r="OVM1" s="32"/>
      <c r="OVN1" s="32"/>
      <c r="OVO1" s="32"/>
      <c r="OVP1" s="32"/>
      <c r="OVQ1" s="32"/>
      <c r="OVR1" s="32"/>
      <c r="OVS1" s="32"/>
      <c r="OVT1" s="32"/>
      <c r="OVU1" s="32"/>
      <c r="OVV1" s="32"/>
      <c r="OVW1" s="32"/>
      <c r="OVX1" s="32"/>
      <c r="OVY1" s="32"/>
      <c r="OVZ1" s="32"/>
      <c r="OWA1" s="32"/>
      <c r="OWB1" s="32"/>
      <c r="OWC1" s="32"/>
      <c r="OWD1" s="32"/>
      <c r="OWE1" s="32"/>
      <c r="OWF1" s="32"/>
      <c r="OWG1" s="32"/>
      <c r="OWH1" s="32"/>
      <c r="OWI1" s="32"/>
      <c r="OWJ1" s="32"/>
      <c r="OWK1" s="32"/>
      <c r="OWL1" s="32"/>
      <c r="OWM1" s="32"/>
      <c r="OWN1" s="32"/>
      <c r="OWO1" s="32"/>
      <c r="OWP1" s="32"/>
      <c r="OWQ1" s="32"/>
      <c r="OWR1" s="32"/>
      <c r="OWS1" s="32"/>
      <c r="OWT1" s="32"/>
      <c r="OWU1" s="32"/>
      <c r="OWV1" s="32"/>
      <c r="OWW1" s="32"/>
      <c r="OWX1" s="32"/>
      <c r="OWY1" s="32"/>
      <c r="OWZ1" s="32"/>
      <c r="OXA1" s="32"/>
      <c r="OXB1" s="32"/>
      <c r="OXC1" s="32"/>
      <c r="OXD1" s="32"/>
      <c r="OXE1" s="32"/>
      <c r="OXF1" s="32"/>
      <c r="OXG1" s="32"/>
      <c r="OXH1" s="32"/>
      <c r="OXI1" s="32"/>
      <c r="OXJ1" s="32"/>
      <c r="OXK1" s="32"/>
      <c r="OXL1" s="32"/>
      <c r="OXM1" s="32"/>
      <c r="OXN1" s="32"/>
      <c r="OXO1" s="32"/>
      <c r="OXP1" s="32"/>
      <c r="OXQ1" s="32"/>
      <c r="OXR1" s="32"/>
      <c r="OXS1" s="32"/>
      <c r="OXT1" s="32"/>
      <c r="OXU1" s="32"/>
      <c r="OXV1" s="32"/>
      <c r="OXW1" s="32"/>
      <c r="OXX1" s="32"/>
      <c r="OXY1" s="32"/>
      <c r="OXZ1" s="32"/>
      <c r="OYA1" s="32"/>
      <c r="OYB1" s="32"/>
      <c r="OYC1" s="32"/>
      <c r="OYD1" s="32"/>
      <c r="OYE1" s="32"/>
      <c r="OYF1" s="32"/>
      <c r="OYG1" s="32"/>
      <c r="OYH1" s="32"/>
      <c r="OYI1" s="32"/>
      <c r="OYJ1" s="32"/>
      <c r="OYK1" s="32"/>
      <c r="OYL1" s="32"/>
      <c r="OYM1" s="32"/>
      <c r="OYN1" s="32"/>
      <c r="OYO1" s="32"/>
      <c r="OYP1" s="32"/>
      <c r="OYQ1" s="32"/>
      <c r="OYR1" s="32"/>
      <c r="OYS1" s="32"/>
      <c r="OYT1" s="32"/>
      <c r="OYU1" s="32"/>
      <c r="OYV1" s="32"/>
      <c r="OYW1" s="32"/>
      <c r="OYX1" s="32"/>
      <c r="OYY1" s="32"/>
      <c r="OYZ1" s="32"/>
      <c r="OZA1" s="32"/>
      <c r="OZB1" s="32"/>
      <c r="OZC1" s="32"/>
      <c r="OZD1" s="32"/>
      <c r="OZE1" s="32"/>
      <c r="OZF1" s="32"/>
      <c r="OZG1" s="32"/>
      <c r="OZH1" s="32"/>
      <c r="OZI1" s="32"/>
      <c r="OZJ1" s="32"/>
      <c r="OZK1" s="32"/>
      <c r="OZL1" s="32"/>
      <c r="OZM1" s="32"/>
      <c r="OZN1" s="32"/>
      <c r="OZO1" s="32"/>
      <c r="OZP1" s="32"/>
      <c r="OZQ1" s="32"/>
      <c r="OZR1" s="32"/>
      <c r="OZS1" s="32"/>
      <c r="OZT1" s="32"/>
      <c r="OZU1" s="32"/>
      <c r="OZV1" s="32"/>
      <c r="OZW1" s="32"/>
      <c r="OZX1" s="32"/>
      <c r="OZY1" s="32"/>
      <c r="OZZ1" s="32"/>
      <c r="PAA1" s="32"/>
      <c r="PAB1" s="32"/>
      <c r="PAC1" s="32"/>
      <c r="PAD1" s="32"/>
      <c r="PAE1" s="32"/>
      <c r="PAF1" s="32"/>
      <c r="PAG1" s="32"/>
      <c r="PAH1" s="32"/>
      <c r="PAI1" s="32"/>
      <c r="PAJ1" s="32"/>
      <c r="PAK1" s="32"/>
      <c r="PAL1" s="32"/>
      <c r="PAM1" s="32"/>
      <c r="PAN1" s="32"/>
      <c r="PAO1" s="32"/>
      <c r="PAP1" s="32"/>
      <c r="PAQ1" s="32"/>
      <c r="PAR1" s="32"/>
      <c r="PAS1" s="32"/>
      <c r="PAT1" s="32"/>
      <c r="PAU1" s="32"/>
      <c r="PAV1" s="32"/>
      <c r="PAW1" s="32"/>
      <c r="PAX1" s="32"/>
      <c r="PAY1" s="32"/>
      <c r="PAZ1" s="32"/>
      <c r="PBA1" s="32"/>
      <c r="PBB1" s="32"/>
      <c r="PBC1" s="32"/>
      <c r="PBD1" s="32"/>
      <c r="PBE1" s="32"/>
      <c r="PBF1" s="32"/>
      <c r="PBG1" s="32"/>
      <c r="PBH1" s="32"/>
      <c r="PBI1" s="32"/>
      <c r="PBJ1" s="32"/>
      <c r="PBK1" s="32"/>
      <c r="PBL1" s="32"/>
      <c r="PBM1" s="32"/>
      <c r="PBN1" s="32"/>
      <c r="PBO1" s="32"/>
      <c r="PBP1" s="32"/>
      <c r="PBQ1" s="32"/>
      <c r="PBR1" s="32"/>
      <c r="PBS1" s="32"/>
      <c r="PBT1" s="32"/>
      <c r="PBU1" s="32"/>
      <c r="PBV1" s="32"/>
      <c r="PBW1" s="32"/>
      <c r="PBX1" s="32"/>
      <c r="PBY1" s="32"/>
      <c r="PBZ1" s="32"/>
      <c r="PCA1" s="32"/>
      <c r="PCB1" s="32"/>
      <c r="PCC1" s="32"/>
      <c r="PCD1" s="32"/>
      <c r="PCE1" s="32"/>
      <c r="PCF1" s="32"/>
      <c r="PCG1" s="32"/>
      <c r="PCH1" s="32"/>
      <c r="PCI1" s="32"/>
      <c r="PCJ1" s="32"/>
      <c r="PCK1" s="32"/>
      <c r="PCL1" s="32"/>
      <c r="PCM1" s="32"/>
      <c r="PCN1" s="32"/>
      <c r="PCO1" s="32"/>
      <c r="PCP1" s="32"/>
      <c r="PCQ1" s="32"/>
      <c r="PCR1" s="32"/>
      <c r="PCS1" s="32"/>
      <c r="PCT1" s="32"/>
      <c r="PCU1" s="32"/>
      <c r="PCV1" s="32"/>
      <c r="PCW1" s="32"/>
      <c r="PCX1" s="32"/>
      <c r="PCY1" s="32"/>
      <c r="PCZ1" s="32"/>
      <c r="PDA1" s="32"/>
      <c r="PDB1" s="32"/>
      <c r="PDC1" s="32"/>
      <c r="PDD1" s="32"/>
      <c r="PDE1" s="32"/>
      <c r="PDF1" s="32"/>
      <c r="PDG1" s="32"/>
      <c r="PDH1" s="32"/>
      <c r="PDI1" s="32"/>
      <c r="PDJ1" s="32"/>
      <c r="PDK1" s="32"/>
      <c r="PDL1" s="32"/>
      <c r="PDM1" s="32"/>
      <c r="PDN1" s="32"/>
      <c r="PDO1" s="32"/>
      <c r="PDP1" s="32"/>
      <c r="PDQ1" s="32"/>
      <c r="PDR1" s="32"/>
      <c r="PDS1" s="32"/>
      <c r="PDT1" s="32"/>
      <c r="PDU1" s="32"/>
      <c r="PDV1" s="32"/>
      <c r="PDW1" s="32"/>
      <c r="PDX1" s="32"/>
      <c r="PDY1" s="32"/>
      <c r="PDZ1" s="32"/>
      <c r="PEA1" s="32"/>
      <c r="PEB1" s="32"/>
      <c r="PEC1" s="32"/>
      <c r="PED1" s="32"/>
      <c r="PEE1" s="32"/>
      <c r="PEF1" s="32"/>
      <c r="PEG1" s="32"/>
      <c r="PEH1" s="32"/>
      <c r="PEI1" s="32"/>
      <c r="PEJ1" s="32"/>
      <c r="PEK1" s="32"/>
      <c r="PEL1" s="32"/>
      <c r="PEM1" s="32"/>
      <c r="PEN1" s="32"/>
      <c r="PEO1" s="32"/>
      <c r="PEP1" s="32"/>
      <c r="PEQ1" s="32"/>
      <c r="PER1" s="32"/>
      <c r="PES1" s="32"/>
      <c r="PET1" s="32"/>
      <c r="PEU1" s="32"/>
      <c r="PEV1" s="32"/>
      <c r="PEW1" s="32"/>
      <c r="PEX1" s="32"/>
      <c r="PEY1" s="32"/>
      <c r="PEZ1" s="32"/>
      <c r="PFA1" s="32"/>
      <c r="PFB1" s="32"/>
      <c r="PFC1" s="32"/>
      <c r="PFD1" s="32"/>
      <c r="PFE1" s="32"/>
      <c r="PFF1" s="32"/>
      <c r="PFG1" s="32"/>
      <c r="PFH1" s="32"/>
      <c r="PFI1" s="32"/>
      <c r="PFJ1" s="32"/>
      <c r="PFK1" s="32"/>
      <c r="PFL1" s="32"/>
      <c r="PFM1" s="32"/>
      <c r="PFN1" s="32"/>
      <c r="PFO1" s="32"/>
      <c r="PFP1" s="32"/>
      <c r="PFQ1" s="32"/>
      <c r="PFR1" s="32"/>
      <c r="PFS1" s="32"/>
      <c r="PFT1" s="32"/>
      <c r="PFU1" s="32"/>
      <c r="PFV1" s="32"/>
      <c r="PFW1" s="32"/>
      <c r="PFX1" s="32"/>
      <c r="PFY1" s="32"/>
      <c r="PFZ1" s="32"/>
      <c r="PGA1" s="32"/>
      <c r="PGB1" s="32"/>
      <c r="PGC1" s="32"/>
      <c r="PGD1" s="32"/>
      <c r="PGE1" s="32"/>
      <c r="PGF1" s="32"/>
      <c r="PGG1" s="32"/>
      <c r="PGH1" s="32"/>
      <c r="PGI1" s="32"/>
      <c r="PGJ1" s="32"/>
      <c r="PGK1" s="32"/>
      <c r="PGL1" s="32"/>
      <c r="PGM1" s="32"/>
      <c r="PGN1" s="32"/>
      <c r="PGO1" s="32"/>
      <c r="PGP1" s="32"/>
      <c r="PGQ1" s="32"/>
      <c r="PGR1" s="32"/>
      <c r="PGS1" s="32"/>
      <c r="PGT1" s="32"/>
      <c r="PGU1" s="32"/>
      <c r="PGV1" s="32"/>
      <c r="PGW1" s="32"/>
      <c r="PGX1" s="32"/>
      <c r="PGY1" s="32"/>
      <c r="PGZ1" s="32"/>
      <c r="PHA1" s="32"/>
      <c r="PHB1" s="32"/>
      <c r="PHC1" s="32"/>
      <c r="PHD1" s="32"/>
      <c r="PHE1" s="32"/>
      <c r="PHF1" s="32"/>
      <c r="PHG1" s="32"/>
      <c r="PHH1" s="32"/>
      <c r="PHI1" s="32"/>
      <c r="PHJ1" s="32"/>
      <c r="PHK1" s="32"/>
      <c r="PHL1" s="32"/>
      <c r="PHM1" s="32"/>
      <c r="PHN1" s="32"/>
      <c r="PHO1" s="32"/>
      <c r="PHP1" s="32"/>
      <c r="PHQ1" s="32"/>
      <c r="PHR1" s="32"/>
      <c r="PHS1" s="32"/>
      <c r="PHT1" s="32"/>
      <c r="PHU1" s="32"/>
      <c r="PHV1" s="32"/>
      <c r="PHW1" s="32"/>
      <c r="PHX1" s="32"/>
      <c r="PHY1" s="32"/>
      <c r="PHZ1" s="32"/>
      <c r="PIA1" s="32"/>
      <c r="PIB1" s="32"/>
      <c r="PIC1" s="32"/>
      <c r="PID1" s="32"/>
      <c r="PIE1" s="32"/>
      <c r="PIF1" s="32"/>
      <c r="PIG1" s="32"/>
      <c r="PIH1" s="32"/>
      <c r="PII1" s="32"/>
      <c r="PIJ1" s="32"/>
      <c r="PIK1" s="32"/>
      <c r="PIL1" s="32"/>
      <c r="PIM1" s="32"/>
      <c r="PIN1" s="32"/>
      <c r="PIO1" s="32"/>
      <c r="PIP1" s="32"/>
      <c r="PIQ1" s="32"/>
      <c r="PIR1" s="32"/>
      <c r="PIS1" s="32"/>
      <c r="PIT1" s="32"/>
      <c r="PIU1" s="32"/>
      <c r="PIV1" s="32"/>
      <c r="PIW1" s="32"/>
      <c r="PIX1" s="32"/>
      <c r="PIY1" s="32"/>
      <c r="PIZ1" s="32"/>
      <c r="PJA1" s="32"/>
      <c r="PJB1" s="32"/>
      <c r="PJC1" s="32"/>
      <c r="PJD1" s="32"/>
      <c r="PJE1" s="32"/>
      <c r="PJF1" s="32"/>
      <c r="PJG1" s="32"/>
      <c r="PJH1" s="32"/>
      <c r="PJI1" s="32"/>
      <c r="PJJ1" s="32"/>
      <c r="PJK1" s="32"/>
      <c r="PJL1" s="32"/>
      <c r="PJM1" s="32"/>
      <c r="PJN1" s="32"/>
      <c r="PJO1" s="32"/>
      <c r="PJP1" s="32"/>
      <c r="PJQ1" s="32"/>
      <c r="PJR1" s="32"/>
      <c r="PJS1" s="32"/>
      <c r="PJT1" s="32"/>
      <c r="PJU1" s="32"/>
      <c r="PJV1" s="32"/>
      <c r="PJW1" s="32"/>
      <c r="PJX1" s="32"/>
      <c r="PJY1" s="32"/>
      <c r="PJZ1" s="32"/>
      <c r="PKA1" s="32"/>
      <c r="PKB1" s="32"/>
      <c r="PKC1" s="32"/>
      <c r="PKD1" s="32"/>
      <c r="PKE1" s="32"/>
      <c r="PKF1" s="32"/>
      <c r="PKG1" s="32"/>
      <c r="PKH1" s="32"/>
      <c r="PKI1" s="32"/>
      <c r="PKJ1" s="32"/>
      <c r="PKK1" s="32"/>
      <c r="PKL1" s="32"/>
      <c r="PKM1" s="32"/>
      <c r="PKN1" s="32"/>
      <c r="PKO1" s="32"/>
      <c r="PKP1" s="32"/>
      <c r="PKQ1" s="32"/>
      <c r="PKR1" s="32"/>
      <c r="PKS1" s="32"/>
      <c r="PKT1" s="32"/>
      <c r="PKU1" s="32"/>
      <c r="PKV1" s="32"/>
      <c r="PKW1" s="32"/>
      <c r="PKX1" s="32"/>
      <c r="PKY1" s="32"/>
      <c r="PKZ1" s="32"/>
      <c r="PLA1" s="32"/>
      <c r="PLB1" s="32"/>
      <c r="PLC1" s="32"/>
      <c r="PLD1" s="32"/>
      <c r="PLE1" s="32"/>
      <c r="PLF1" s="32"/>
      <c r="PLG1" s="32"/>
      <c r="PLH1" s="32"/>
      <c r="PLI1" s="32"/>
      <c r="PLJ1" s="32"/>
      <c r="PLK1" s="32"/>
      <c r="PLL1" s="32"/>
      <c r="PLM1" s="32"/>
      <c r="PLN1" s="32"/>
      <c r="PLO1" s="32"/>
      <c r="PLP1" s="32"/>
      <c r="PLQ1" s="32"/>
      <c r="PLR1" s="32"/>
      <c r="PLS1" s="32"/>
      <c r="PLT1" s="32"/>
      <c r="PLU1" s="32"/>
      <c r="PLV1" s="32"/>
      <c r="PLW1" s="32"/>
      <c r="PLX1" s="32"/>
      <c r="PLY1" s="32"/>
      <c r="PLZ1" s="32"/>
      <c r="PMA1" s="32"/>
      <c r="PMB1" s="32"/>
      <c r="PMC1" s="32"/>
      <c r="PMD1" s="32"/>
      <c r="PME1" s="32"/>
      <c r="PMF1" s="32"/>
      <c r="PMG1" s="32"/>
      <c r="PMH1" s="32"/>
      <c r="PMI1" s="32"/>
      <c r="PMJ1" s="32"/>
      <c r="PMK1" s="32"/>
      <c r="PML1" s="32"/>
      <c r="PMM1" s="32"/>
      <c r="PMN1" s="32"/>
      <c r="PMO1" s="32"/>
      <c r="PMP1" s="32"/>
      <c r="PMQ1" s="32"/>
      <c r="PMR1" s="32"/>
      <c r="PMS1" s="32"/>
      <c r="PMT1" s="32"/>
      <c r="PMU1" s="32"/>
      <c r="PMV1" s="32"/>
      <c r="PMW1" s="32"/>
      <c r="PMX1" s="32"/>
      <c r="PMY1" s="32"/>
      <c r="PMZ1" s="32"/>
      <c r="PNA1" s="32"/>
      <c r="PNB1" s="32"/>
      <c r="PNC1" s="32"/>
      <c r="PND1" s="32"/>
      <c r="PNE1" s="32"/>
      <c r="PNF1" s="32"/>
      <c r="PNG1" s="32"/>
      <c r="PNH1" s="32"/>
      <c r="PNI1" s="32"/>
      <c r="PNJ1" s="32"/>
      <c r="PNK1" s="32"/>
      <c r="PNL1" s="32"/>
      <c r="PNM1" s="32"/>
      <c r="PNN1" s="32"/>
      <c r="PNO1" s="32"/>
      <c r="PNP1" s="32"/>
      <c r="PNQ1" s="32"/>
      <c r="PNR1" s="32"/>
      <c r="PNS1" s="32"/>
      <c r="PNT1" s="32"/>
      <c r="PNU1" s="32"/>
      <c r="PNV1" s="32"/>
      <c r="PNW1" s="32"/>
      <c r="PNX1" s="32"/>
      <c r="PNY1" s="32"/>
      <c r="PNZ1" s="32"/>
      <c r="POA1" s="32"/>
      <c r="POB1" s="32"/>
      <c r="POC1" s="32"/>
      <c r="POD1" s="32"/>
      <c r="POE1" s="32"/>
      <c r="POF1" s="32"/>
      <c r="POG1" s="32"/>
      <c r="POH1" s="32"/>
      <c r="POI1" s="32"/>
      <c r="POJ1" s="32"/>
      <c r="POK1" s="32"/>
      <c r="POL1" s="32"/>
      <c r="POM1" s="32"/>
      <c r="PON1" s="32"/>
      <c r="POO1" s="32"/>
      <c r="POP1" s="32"/>
      <c r="POQ1" s="32"/>
      <c r="POR1" s="32"/>
      <c r="POS1" s="32"/>
      <c r="POT1" s="32"/>
      <c r="POU1" s="32"/>
      <c r="POV1" s="32"/>
      <c r="POW1" s="32"/>
      <c r="POX1" s="32"/>
      <c r="POY1" s="32"/>
      <c r="POZ1" s="32"/>
      <c r="PPA1" s="32"/>
      <c r="PPB1" s="32"/>
      <c r="PPC1" s="32"/>
      <c r="PPD1" s="32"/>
      <c r="PPE1" s="32"/>
      <c r="PPF1" s="32"/>
      <c r="PPG1" s="32"/>
      <c r="PPH1" s="32"/>
      <c r="PPI1" s="32"/>
      <c r="PPJ1" s="32"/>
      <c r="PPK1" s="32"/>
      <c r="PPL1" s="32"/>
      <c r="PPM1" s="32"/>
      <c r="PPN1" s="32"/>
      <c r="PPO1" s="32"/>
      <c r="PPP1" s="32"/>
      <c r="PPQ1" s="32"/>
      <c r="PPR1" s="32"/>
      <c r="PPS1" s="32"/>
      <c r="PPT1" s="32"/>
      <c r="PPU1" s="32"/>
      <c r="PPV1" s="32"/>
      <c r="PPW1" s="32"/>
      <c r="PPX1" s="32"/>
      <c r="PPY1" s="32"/>
      <c r="PPZ1" s="32"/>
      <c r="PQA1" s="32"/>
      <c r="PQB1" s="32"/>
      <c r="PQC1" s="32"/>
      <c r="PQD1" s="32"/>
      <c r="PQE1" s="32"/>
      <c r="PQF1" s="32"/>
      <c r="PQG1" s="32"/>
      <c r="PQH1" s="32"/>
      <c r="PQI1" s="32"/>
      <c r="PQJ1" s="32"/>
      <c r="PQK1" s="32"/>
      <c r="PQL1" s="32"/>
      <c r="PQM1" s="32"/>
      <c r="PQN1" s="32"/>
      <c r="PQO1" s="32"/>
      <c r="PQP1" s="32"/>
      <c r="PQQ1" s="32"/>
      <c r="PQR1" s="32"/>
      <c r="PQS1" s="32"/>
      <c r="PQT1" s="32"/>
      <c r="PQU1" s="32"/>
      <c r="PQV1" s="32"/>
      <c r="PQW1" s="32"/>
      <c r="PQX1" s="32"/>
      <c r="PQY1" s="32"/>
      <c r="PQZ1" s="32"/>
      <c r="PRA1" s="32"/>
      <c r="PRB1" s="32"/>
      <c r="PRC1" s="32"/>
      <c r="PRD1" s="32"/>
      <c r="PRE1" s="32"/>
      <c r="PRF1" s="32"/>
      <c r="PRG1" s="32"/>
      <c r="PRH1" s="32"/>
      <c r="PRI1" s="32"/>
      <c r="PRJ1" s="32"/>
      <c r="PRK1" s="32"/>
      <c r="PRL1" s="32"/>
      <c r="PRM1" s="32"/>
      <c r="PRN1" s="32"/>
      <c r="PRO1" s="32"/>
      <c r="PRP1" s="32"/>
      <c r="PRQ1" s="32"/>
      <c r="PRR1" s="32"/>
      <c r="PRS1" s="32"/>
      <c r="PRT1" s="32"/>
      <c r="PRU1" s="32"/>
      <c r="PRV1" s="32"/>
      <c r="PRW1" s="32"/>
      <c r="PRX1" s="32"/>
      <c r="PRY1" s="32"/>
      <c r="PRZ1" s="32"/>
      <c r="PSA1" s="32"/>
      <c r="PSB1" s="32"/>
      <c r="PSC1" s="32"/>
      <c r="PSD1" s="32"/>
      <c r="PSE1" s="32"/>
      <c r="PSF1" s="32"/>
      <c r="PSG1" s="32"/>
      <c r="PSH1" s="32"/>
      <c r="PSI1" s="32"/>
      <c r="PSJ1" s="32"/>
      <c r="PSK1" s="32"/>
      <c r="PSL1" s="32"/>
      <c r="PSM1" s="32"/>
      <c r="PSN1" s="32"/>
      <c r="PSO1" s="32"/>
      <c r="PSP1" s="32"/>
      <c r="PSQ1" s="32"/>
      <c r="PSR1" s="32"/>
      <c r="PSS1" s="32"/>
      <c r="PST1" s="32"/>
      <c r="PSU1" s="32"/>
      <c r="PSV1" s="32"/>
      <c r="PSW1" s="32"/>
      <c r="PSX1" s="32"/>
      <c r="PSY1" s="32"/>
      <c r="PSZ1" s="32"/>
      <c r="PTA1" s="32"/>
      <c r="PTB1" s="32"/>
      <c r="PTC1" s="32"/>
      <c r="PTD1" s="32"/>
      <c r="PTE1" s="32"/>
      <c r="PTF1" s="32"/>
      <c r="PTG1" s="32"/>
      <c r="PTH1" s="32"/>
      <c r="PTI1" s="32"/>
      <c r="PTJ1" s="32"/>
      <c r="PTK1" s="32"/>
      <c r="PTL1" s="32"/>
      <c r="PTM1" s="32"/>
      <c r="PTN1" s="32"/>
      <c r="PTO1" s="32"/>
      <c r="PTP1" s="32"/>
      <c r="PTQ1" s="32"/>
      <c r="PTR1" s="32"/>
      <c r="PTS1" s="32"/>
      <c r="PTT1" s="32"/>
      <c r="PTU1" s="32"/>
      <c r="PTV1" s="32"/>
      <c r="PTW1" s="32"/>
      <c r="PTX1" s="32"/>
      <c r="PTY1" s="32"/>
      <c r="PTZ1" s="32"/>
      <c r="PUA1" s="32"/>
      <c r="PUB1" s="32"/>
      <c r="PUC1" s="32"/>
      <c r="PUD1" s="32"/>
      <c r="PUE1" s="32"/>
      <c r="PUF1" s="32"/>
      <c r="PUG1" s="32"/>
      <c r="PUH1" s="32"/>
      <c r="PUI1" s="32"/>
      <c r="PUJ1" s="32"/>
      <c r="PUK1" s="32"/>
      <c r="PUL1" s="32"/>
      <c r="PUM1" s="32"/>
      <c r="PUN1" s="32"/>
      <c r="PUO1" s="32"/>
      <c r="PUP1" s="32"/>
      <c r="PUQ1" s="32"/>
      <c r="PUR1" s="32"/>
      <c r="PUS1" s="32"/>
      <c r="PUT1" s="32"/>
      <c r="PUU1" s="32"/>
      <c r="PUV1" s="32"/>
      <c r="PUW1" s="32"/>
      <c r="PUX1" s="32"/>
      <c r="PUY1" s="32"/>
      <c r="PUZ1" s="32"/>
      <c r="PVA1" s="32"/>
      <c r="PVB1" s="32"/>
      <c r="PVC1" s="32"/>
      <c r="PVD1" s="32"/>
      <c r="PVE1" s="32"/>
      <c r="PVF1" s="32"/>
      <c r="PVG1" s="32"/>
      <c r="PVH1" s="32"/>
      <c r="PVI1" s="32"/>
      <c r="PVJ1" s="32"/>
      <c r="PVK1" s="32"/>
      <c r="PVL1" s="32"/>
      <c r="PVM1" s="32"/>
      <c r="PVN1" s="32"/>
      <c r="PVO1" s="32"/>
      <c r="PVP1" s="32"/>
      <c r="PVQ1" s="32"/>
      <c r="PVR1" s="32"/>
      <c r="PVS1" s="32"/>
      <c r="PVT1" s="32"/>
      <c r="PVU1" s="32"/>
      <c r="PVV1" s="32"/>
      <c r="PVW1" s="32"/>
      <c r="PVX1" s="32"/>
      <c r="PVY1" s="32"/>
      <c r="PVZ1" s="32"/>
      <c r="PWA1" s="32"/>
      <c r="PWB1" s="32"/>
      <c r="PWC1" s="32"/>
      <c r="PWD1" s="32"/>
      <c r="PWE1" s="32"/>
      <c r="PWF1" s="32"/>
      <c r="PWG1" s="32"/>
      <c r="PWH1" s="32"/>
      <c r="PWI1" s="32"/>
      <c r="PWJ1" s="32"/>
      <c r="PWK1" s="32"/>
      <c r="PWL1" s="32"/>
      <c r="PWM1" s="32"/>
      <c r="PWN1" s="32"/>
      <c r="PWO1" s="32"/>
      <c r="PWP1" s="32"/>
      <c r="PWQ1" s="32"/>
      <c r="PWR1" s="32"/>
      <c r="PWS1" s="32"/>
      <c r="PWT1" s="32"/>
      <c r="PWU1" s="32"/>
      <c r="PWV1" s="32"/>
      <c r="PWW1" s="32"/>
      <c r="PWX1" s="32"/>
      <c r="PWY1" s="32"/>
      <c r="PWZ1" s="32"/>
      <c r="PXA1" s="32"/>
      <c r="PXB1" s="32"/>
      <c r="PXC1" s="32"/>
      <c r="PXD1" s="32"/>
      <c r="PXE1" s="32"/>
      <c r="PXF1" s="32"/>
      <c r="PXG1" s="32"/>
      <c r="PXH1" s="32"/>
      <c r="PXI1" s="32"/>
      <c r="PXJ1" s="32"/>
      <c r="PXK1" s="32"/>
      <c r="PXL1" s="32"/>
      <c r="PXM1" s="32"/>
      <c r="PXN1" s="32"/>
      <c r="PXO1" s="32"/>
      <c r="PXP1" s="32"/>
      <c r="PXQ1" s="32"/>
      <c r="PXR1" s="32"/>
      <c r="PXS1" s="32"/>
      <c r="PXT1" s="32"/>
      <c r="PXU1" s="32"/>
      <c r="PXV1" s="32"/>
      <c r="PXW1" s="32"/>
      <c r="PXX1" s="32"/>
      <c r="PXY1" s="32"/>
      <c r="PXZ1" s="32"/>
      <c r="PYA1" s="32"/>
      <c r="PYB1" s="32"/>
      <c r="PYC1" s="32"/>
      <c r="PYD1" s="32"/>
      <c r="PYE1" s="32"/>
      <c r="PYF1" s="32"/>
      <c r="PYG1" s="32"/>
      <c r="PYH1" s="32"/>
      <c r="PYI1" s="32"/>
      <c r="PYJ1" s="32"/>
      <c r="PYK1" s="32"/>
      <c r="PYL1" s="32"/>
      <c r="PYM1" s="32"/>
      <c r="PYN1" s="32"/>
      <c r="PYO1" s="32"/>
      <c r="PYP1" s="32"/>
      <c r="PYQ1" s="32"/>
      <c r="PYR1" s="32"/>
      <c r="PYS1" s="32"/>
      <c r="PYT1" s="32"/>
      <c r="PYU1" s="32"/>
      <c r="PYV1" s="32"/>
      <c r="PYW1" s="32"/>
      <c r="PYX1" s="32"/>
      <c r="PYY1" s="32"/>
      <c r="PYZ1" s="32"/>
      <c r="PZA1" s="32"/>
      <c r="PZB1" s="32"/>
      <c r="PZC1" s="32"/>
      <c r="PZD1" s="32"/>
      <c r="PZE1" s="32"/>
      <c r="PZF1" s="32"/>
      <c r="PZG1" s="32"/>
      <c r="PZH1" s="32"/>
      <c r="PZI1" s="32"/>
      <c r="PZJ1" s="32"/>
      <c r="PZK1" s="32"/>
      <c r="PZL1" s="32"/>
      <c r="PZM1" s="32"/>
      <c r="PZN1" s="32"/>
      <c r="PZO1" s="32"/>
      <c r="PZP1" s="32"/>
      <c r="PZQ1" s="32"/>
      <c r="PZR1" s="32"/>
      <c r="PZS1" s="32"/>
      <c r="PZT1" s="32"/>
      <c r="PZU1" s="32"/>
      <c r="PZV1" s="32"/>
      <c r="PZW1" s="32"/>
      <c r="PZX1" s="32"/>
      <c r="PZY1" s="32"/>
      <c r="PZZ1" s="32"/>
      <c r="QAA1" s="32"/>
      <c r="QAB1" s="32"/>
      <c r="QAC1" s="32"/>
      <c r="QAD1" s="32"/>
      <c r="QAE1" s="32"/>
      <c r="QAF1" s="32"/>
      <c r="QAG1" s="32"/>
      <c r="QAH1" s="32"/>
      <c r="QAI1" s="32"/>
      <c r="QAJ1" s="32"/>
      <c r="QAK1" s="32"/>
      <c r="QAL1" s="32"/>
      <c r="QAM1" s="32"/>
      <c r="QAN1" s="32"/>
      <c r="QAO1" s="32"/>
      <c r="QAP1" s="32"/>
      <c r="QAQ1" s="32"/>
      <c r="QAR1" s="32"/>
      <c r="QAS1" s="32"/>
      <c r="QAT1" s="32"/>
      <c r="QAU1" s="32"/>
      <c r="QAV1" s="32"/>
      <c r="QAW1" s="32"/>
      <c r="QAX1" s="32"/>
      <c r="QAY1" s="32"/>
      <c r="QAZ1" s="32"/>
      <c r="QBA1" s="32"/>
      <c r="QBB1" s="32"/>
      <c r="QBC1" s="32"/>
      <c r="QBD1" s="32"/>
      <c r="QBE1" s="32"/>
      <c r="QBF1" s="32"/>
      <c r="QBG1" s="32"/>
      <c r="QBH1" s="32"/>
      <c r="QBI1" s="32"/>
      <c r="QBJ1" s="32"/>
      <c r="QBK1" s="32"/>
      <c r="QBL1" s="32"/>
      <c r="QBM1" s="32"/>
      <c r="QBN1" s="32"/>
      <c r="QBO1" s="32"/>
      <c r="QBP1" s="32"/>
      <c r="QBQ1" s="32"/>
      <c r="QBR1" s="32"/>
      <c r="QBS1" s="32"/>
      <c r="QBT1" s="32"/>
      <c r="QBU1" s="32"/>
      <c r="QBV1" s="32"/>
      <c r="QBW1" s="32"/>
      <c r="QBX1" s="32"/>
      <c r="QBY1" s="32"/>
      <c r="QBZ1" s="32"/>
      <c r="QCA1" s="32"/>
      <c r="QCB1" s="32"/>
      <c r="QCC1" s="32"/>
      <c r="QCD1" s="32"/>
      <c r="QCE1" s="32"/>
      <c r="QCF1" s="32"/>
      <c r="QCG1" s="32"/>
      <c r="QCH1" s="32"/>
      <c r="QCI1" s="32"/>
      <c r="QCJ1" s="32"/>
      <c r="QCK1" s="32"/>
      <c r="QCL1" s="32"/>
      <c r="QCM1" s="32"/>
      <c r="QCN1" s="32"/>
      <c r="QCO1" s="32"/>
      <c r="QCP1" s="32"/>
      <c r="QCQ1" s="32"/>
      <c r="QCR1" s="32"/>
      <c r="QCS1" s="32"/>
      <c r="QCT1" s="32"/>
      <c r="QCU1" s="32"/>
      <c r="QCV1" s="32"/>
      <c r="QCW1" s="32"/>
      <c r="QCX1" s="32"/>
      <c r="QCY1" s="32"/>
      <c r="QCZ1" s="32"/>
      <c r="QDA1" s="32"/>
      <c r="QDB1" s="32"/>
      <c r="QDC1" s="32"/>
      <c r="QDD1" s="32"/>
      <c r="QDE1" s="32"/>
      <c r="QDF1" s="32"/>
      <c r="QDG1" s="32"/>
      <c r="QDH1" s="32"/>
      <c r="QDI1" s="32"/>
      <c r="QDJ1" s="32"/>
      <c r="QDK1" s="32"/>
      <c r="QDL1" s="32"/>
      <c r="QDM1" s="32"/>
      <c r="QDN1" s="32"/>
      <c r="QDO1" s="32"/>
      <c r="QDP1" s="32"/>
      <c r="QDQ1" s="32"/>
      <c r="QDR1" s="32"/>
      <c r="QDS1" s="32"/>
      <c r="QDT1" s="32"/>
      <c r="QDU1" s="32"/>
      <c r="QDV1" s="32"/>
      <c r="QDW1" s="32"/>
      <c r="QDX1" s="32"/>
      <c r="QDY1" s="32"/>
      <c r="QDZ1" s="32"/>
      <c r="QEA1" s="32"/>
      <c r="QEB1" s="32"/>
      <c r="QEC1" s="32"/>
      <c r="QED1" s="32"/>
      <c r="QEE1" s="32"/>
      <c r="QEF1" s="32"/>
      <c r="QEG1" s="32"/>
      <c r="QEH1" s="32"/>
      <c r="QEI1" s="32"/>
      <c r="QEJ1" s="32"/>
      <c r="QEK1" s="32"/>
      <c r="QEL1" s="32"/>
      <c r="QEM1" s="32"/>
      <c r="QEN1" s="32"/>
      <c r="QEO1" s="32"/>
      <c r="QEP1" s="32"/>
      <c r="QEQ1" s="32"/>
      <c r="QER1" s="32"/>
      <c r="QES1" s="32"/>
      <c r="QET1" s="32"/>
      <c r="QEU1" s="32"/>
      <c r="QEV1" s="32"/>
      <c r="QEW1" s="32"/>
      <c r="QEX1" s="32"/>
      <c r="QEY1" s="32"/>
      <c r="QEZ1" s="32"/>
      <c r="QFA1" s="32"/>
      <c r="QFB1" s="32"/>
      <c r="QFC1" s="32"/>
      <c r="QFD1" s="32"/>
      <c r="QFE1" s="32"/>
      <c r="QFF1" s="32"/>
      <c r="QFG1" s="32"/>
      <c r="QFH1" s="32"/>
      <c r="QFI1" s="32"/>
      <c r="QFJ1" s="32"/>
      <c r="QFK1" s="32"/>
      <c r="QFL1" s="32"/>
      <c r="QFM1" s="32"/>
      <c r="QFN1" s="32"/>
      <c r="QFO1" s="32"/>
      <c r="QFP1" s="32"/>
      <c r="QFQ1" s="32"/>
      <c r="QFR1" s="32"/>
      <c r="QFS1" s="32"/>
      <c r="QFT1" s="32"/>
      <c r="QFU1" s="32"/>
      <c r="QFV1" s="32"/>
      <c r="QFW1" s="32"/>
      <c r="QFX1" s="32"/>
      <c r="QFY1" s="32"/>
      <c r="QFZ1" s="32"/>
      <c r="QGA1" s="32"/>
      <c r="QGB1" s="32"/>
      <c r="QGC1" s="32"/>
      <c r="QGD1" s="32"/>
      <c r="QGE1" s="32"/>
      <c r="QGF1" s="32"/>
      <c r="QGG1" s="32"/>
      <c r="QGH1" s="32"/>
      <c r="QGI1" s="32"/>
      <c r="QGJ1" s="32"/>
      <c r="QGK1" s="32"/>
      <c r="QGL1" s="32"/>
      <c r="QGM1" s="32"/>
      <c r="QGN1" s="32"/>
      <c r="QGO1" s="32"/>
      <c r="QGP1" s="32"/>
      <c r="QGQ1" s="32"/>
      <c r="QGR1" s="32"/>
      <c r="QGS1" s="32"/>
      <c r="QGT1" s="32"/>
      <c r="QGU1" s="32"/>
      <c r="QGV1" s="32"/>
      <c r="QGW1" s="32"/>
      <c r="QGX1" s="32"/>
      <c r="QGY1" s="32"/>
      <c r="QGZ1" s="32"/>
      <c r="QHA1" s="32"/>
      <c r="QHB1" s="32"/>
      <c r="QHC1" s="32"/>
      <c r="QHD1" s="32"/>
      <c r="QHE1" s="32"/>
      <c r="QHF1" s="32"/>
      <c r="QHG1" s="32"/>
      <c r="QHH1" s="32"/>
      <c r="QHI1" s="32"/>
      <c r="QHJ1" s="32"/>
      <c r="QHK1" s="32"/>
      <c r="QHL1" s="32"/>
      <c r="QHM1" s="32"/>
      <c r="QHN1" s="32"/>
      <c r="QHO1" s="32"/>
      <c r="QHP1" s="32"/>
      <c r="QHQ1" s="32"/>
      <c r="QHR1" s="32"/>
      <c r="QHS1" s="32"/>
      <c r="QHT1" s="32"/>
      <c r="QHU1" s="32"/>
      <c r="QHV1" s="32"/>
      <c r="QHW1" s="32"/>
      <c r="QHX1" s="32"/>
      <c r="QHY1" s="32"/>
      <c r="QHZ1" s="32"/>
      <c r="QIA1" s="32"/>
      <c r="QIB1" s="32"/>
      <c r="QIC1" s="32"/>
      <c r="QID1" s="32"/>
      <c r="QIE1" s="32"/>
      <c r="QIF1" s="32"/>
      <c r="QIG1" s="32"/>
      <c r="QIH1" s="32"/>
      <c r="QII1" s="32"/>
      <c r="QIJ1" s="32"/>
      <c r="QIK1" s="32"/>
      <c r="QIL1" s="32"/>
      <c r="QIM1" s="32"/>
      <c r="QIN1" s="32"/>
      <c r="QIO1" s="32"/>
      <c r="QIP1" s="32"/>
      <c r="QIQ1" s="32"/>
      <c r="QIR1" s="32"/>
      <c r="QIS1" s="32"/>
      <c r="QIT1" s="32"/>
      <c r="QIU1" s="32"/>
      <c r="QIV1" s="32"/>
      <c r="QIW1" s="32"/>
      <c r="QIX1" s="32"/>
      <c r="QIY1" s="32"/>
      <c r="QIZ1" s="32"/>
      <c r="QJA1" s="32"/>
      <c r="QJB1" s="32"/>
      <c r="QJC1" s="32"/>
      <c r="QJD1" s="32"/>
      <c r="QJE1" s="32"/>
      <c r="QJF1" s="32"/>
      <c r="QJG1" s="32"/>
      <c r="QJH1" s="32"/>
      <c r="QJI1" s="32"/>
      <c r="QJJ1" s="32"/>
      <c r="QJK1" s="32"/>
      <c r="QJL1" s="32"/>
      <c r="QJM1" s="32"/>
      <c r="QJN1" s="32"/>
      <c r="QJO1" s="32"/>
      <c r="QJP1" s="32"/>
      <c r="QJQ1" s="32"/>
      <c r="QJR1" s="32"/>
      <c r="QJS1" s="32"/>
      <c r="QJT1" s="32"/>
      <c r="QJU1" s="32"/>
      <c r="QJV1" s="32"/>
      <c r="QJW1" s="32"/>
      <c r="QJX1" s="32"/>
      <c r="QJY1" s="32"/>
      <c r="QJZ1" s="32"/>
      <c r="QKA1" s="32"/>
      <c r="QKB1" s="32"/>
      <c r="QKC1" s="32"/>
      <c r="QKD1" s="32"/>
      <c r="QKE1" s="32"/>
      <c r="QKF1" s="32"/>
      <c r="QKG1" s="32"/>
      <c r="QKH1" s="32"/>
      <c r="QKI1" s="32"/>
      <c r="QKJ1" s="32"/>
      <c r="QKK1" s="32"/>
      <c r="QKL1" s="32"/>
      <c r="QKM1" s="32"/>
      <c r="QKN1" s="32"/>
      <c r="QKO1" s="32"/>
      <c r="QKP1" s="32"/>
      <c r="QKQ1" s="32"/>
      <c r="QKR1" s="32"/>
      <c r="QKS1" s="32"/>
      <c r="QKT1" s="32"/>
      <c r="QKU1" s="32"/>
      <c r="QKV1" s="32"/>
      <c r="QKW1" s="32"/>
      <c r="QKX1" s="32"/>
      <c r="QKY1" s="32"/>
      <c r="QKZ1" s="32"/>
      <c r="QLA1" s="32"/>
      <c r="QLB1" s="32"/>
      <c r="QLC1" s="32"/>
      <c r="QLD1" s="32"/>
      <c r="QLE1" s="32"/>
      <c r="QLF1" s="32"/>
      <c r="QLG1" s="32"/>
      <c r="QLH1" s="32"/>
      <c r="QLI1" s="32"/>
      <c r="QLJ1" s="32"/>
      <c r="QLK1" s="32"/>
      <c r="QLL1" s="32"/>
      <c r="QLM1" s="32"/>
      <c r="QLN1" s="32"/>
      <c r="QLO1" s="32"/>
      <c r="QLP1" s="32"/>
      <c r="QLQ1" s="32"/>
      <c r="QLR1" s="32"/>
      <c r="QLS1" s="32"/>
      <c r="QLT1" s="32"/>
      <c r="QLU1" s="32"/>
      <c r="QLV1" s="32"/>
      <c r="QLW1" s="32"/>
      <c r="QLX1" s="32"/>
      <c r="QLY1" s="32"/>
      <c r="QLZ1" s="32"/>
      <c r="QMA1" s="32"/>
      <c r="QMB1" s="32"/>
      <c r="QMC1" s="32"/>
      <c r="QMD1" s="32"/>
      <c r="QME1" s="32"/>
      <c r="QMF1" s="32"/>
      <c r="QMG1" s="32"/>
      <c r="QMH1" s="32"/>
      <c r="QMI1" s="32"/>
      <c r="QMJ1" s="32"/>
      <c r="QMK1" s="32"/>
      <c r="QML1" s="32"/>
      <c r="QMM1" s="32"/>
      <c r="QMN1" s="32"/>
      <c r="QMO1" s="32"/>
      <c r="QMP1" s="32"/>
      <c r="QMQ1" s="32"/>
      <c r="QMR1" s="32"/>
      <c r="QMS1" s="32"/>
      <c r="QMT1" s="32"/>
      <c r="QMU1" s="32"/>
      <c r="QMV1" s="32"/>
      <c r="QMW1" s="32"/>
      <c r="QMX1" s="32"/>
      <c r="QMY1" s="32"/>
      <c r="QMZ1" s="32"/>
      <c r="QNA1" s="32"/>
      <c r="QNB1" s="32"/>
      <c r="QNC1" s="32"/>
      <c r="QND1" s="32"/>
      <c r="QNE1" s="32"/>
      <c r="QNF1" s="32"/>
      <c r="QNG1" s="32"/>
      <c r="QNH1" s="32"/>
      <c r="QNI1" s="32"/>
      <c r="QNJ1" s="32"/>
      <c r="QNK1" s="32"/>
      <c r="QNL1" s="32"/>
      <c r="QNM1" s="32"/>
      <c r="QNN1" s="32"/>
      <c r="QNO1" s="32"/>
      <c r="QNP1" s="32"/>
      <c r="QNQ1" s="32"/>
      <c r="QNR1" s="32"/>
      <c r="QNS1" s="32"/>
      <c r="QNT1" s="32"/>
      <c r="QNU1" s="32"/>
      <c r="QNV1" s="32"/>
      <c r="QNW1" s="32"/>
      <c r="QNX1" s="32"/>
      <c r="QNY1" s="32"/>
      <c r="QNZ1" s="32"/>
      <c r="QOA1" s="32"/>
      <c r="QOB1" s="32"/>
      <c r="QOC1" s="32"/>
      <c r="QOD1" s="32"/>
      <c r="QOE1" s="32"/>
      <c r="QOF1" s="32"/>
      <c r="QOG1" s="32"/>
      <c r="QOH1" s="32"/>
      <c r="QOI1" s="32"/>
      <c r="QOJ1" s="32"/>
      <c r="QOK1" s="32"/>
      <c r="QOL1" s="32"/>
      <c r="QOM1" s="32"/>
      <c r="QON1" s="32"/>
      <c r="QOO1" s="32"/>
      <c r="QOP1" s="32"/>
      <c r="QOQ1" s="32"/>
      <c r="QOR1" s="32"/>
      <c r="QOS1" s="32"/>
      <c r="QOT1" s="32"/>
      <c r="QOU1" s="32"/>
      <c r="QOV1" s="32"/>
      <c r="QOW1" s="32"/>
      <c r="QOX1" s="32"/>
      <c r="QOY1" s="32"/>
      <c r="QOZ1" s="32"/>
      <c r="QPA1" s="32"/>
      <c r="QPB1" s="32"/>
      <c r="QPC1" s="32"/>
      <c r="QPD1" s="32"/>
      <c r="QPE1" s="32"/>
      <c r="QPF1" s="32"/>
      <c r="QPG1" s="32"/>
      <c r="QPH1" s="32"/>
      <c r="QPI1" s="32"/>
      <c r="QPJ1" s="32"/>
      <c r="QPK1" s="32"/>
      <c r="QPL1" s="32"/>
      <c r="QPM1" s="32"/>
      <c r="QPN1" s="32"/>
      <c r="QPO1" s="32"/>
      <c r="QPP1" s="32"/>
      <c r="QPQ1" s="32"/>
      <c r="QPR1" s="32"/>
      <c r="QPS1" s="32"/>
      <c r="QPT1" s="32"/>
      <c r="QPU1" s="32"/>
      <c r="QPV1" s="32"/>
      <c r="QPW1" s="32"/>
      <c r="QPX1" s="32"/>
      <c r="QPY1" s="32"/>
      <c r="QPZ1" s="32"/>
      <c r="QQA1" s="32"/>
      <c r="QQB1" s="32"/>
      <c r="QQC1" s="32"/>
      <c r="QQD1" s="32"/>
      <c r="QQE1" s="32"/>
      <c r="QQF1" s="32"/>
      <c r="QQG1" s="32"/>
      <c r="QQH1" s="32"/>
      <c r="QQI1" s="32"/>
      <c r="QQJ1" s="32"/>
      <c r="QQK1" s="32"/>
      <c r="QQL1" s="32"/>
      <c r="QQM1" s="32"/>
      <c r="QQN1" s="32"/>
      <c r="QQO1" s="32"/>
      <c r="QQP1" s="32"/>
      <c r="QQQ1" s="32"/>
      <c r="QQR1" s="32"/>
      <c r="QQS1" s="32"/>
      <c r="QQT1" s="32"/>
      <c r="QQU1" s="32"/>
      <c r="QQV1" s="32"/>
      <c r="QQW1" s="32"/>
      <c r="QQX1" s="32"/>
      <c r="QQY1" s="32"/>
      <c r="QQZ1" s="32"/>
      <c r="QRA1" s="32"/>
      <c r="QRB1" s="32"/>
      <c r="QRC1" s="32"/>
      <c r="QRD1" s="32"/>
      <c r="QRE1" s="32"/>
      <c r="QRF1" s="32"/>
      <c r="QRG1" s="32"/>
      <c r="QRH1" s="32"/>
      <c r="QRI1" s="32"/>
      <c r="QRJ1" s="32"/>
      <c r="QRK1" s="32"/>
      <c r="QRL1" s="32"/>
      <c r="QRM1" s="32"/>
      <c r="QRN1" s="32"/>
      <c r="QRO1" s="32"/>
      <c r="QRP1" s="32"/>
      <c r="QRQ1" s="32"/>
      <c r="QRR1" s="32"/>
      <c r="QRS1" s="32"/>
      <c r="QRT1" s="32"/>
      <c r="QRU1" s="32"/>
      <c r="QRV1" s="32"/>
      <c r="QRW1" s="32"/>
      <c r="QRX1" s="32"/>
      <c r="QRY1" s="32"/>
      <c r="QRZ1" s="32"/>
      <c r="QSA1" s="32"/>
      <c r="QSB1" s="32"/>
      <c r="QSC1" s="32"/>
      <c r="QSD1" s="32"/>
      <c r="QSE1" s="32"/>
      <c r="QSF1" s="32"/>
      <c r="QSG1" s="32"/>
      <c r="QSH1" s="32"/>
      <c r="QSI1" s="32"/>
      <c r="QSJ1" s="32"/>
      <c r="QSK1" s="32"/>
      <c r="QSL1" s="32"/>
      <c r="QSM1" s="32"/>
      <c r="QSN1" s="32"/>
      <c r="QSO1" s="32"/>
      <c r="QSP1" s="32"/>
      <c r="QSQ1" s="32"/>
      <c r="QSR1" s="32"/>
      <c r="QSS1" s="32"/>
      <c r="QST1" s="32"/>
      <c r="QSU1" s="32"/>
      <c r="QSV1" s="32"/>
      <c r="QSW1" s="32"/>
      <c r="QSX1" s="32"/>
      <c r="QSY1" s="32"/>
      <c r="QSZ1" s="32"/>
      <c r="QTA1" s="32"/>
      <c r="QTB1" s="32"/>
      <c r="QTC1" s="32"/>
      <c r="QTD1" s="32"/>
      <c r="QTE1" s="32"/>
      <c r="QTF1" s="32"/>
      <c r="QTG1" s="32"/>
      <c r="QTH1" s="32"/>
      <c r="QTI1" s="32"/>
      <c r="QTJ1" s="32"/>
      <c r="QTK1" s="32"/>
      <c r="QTL1" s="32"/>
      <c r="QTM1" s="32"/>
      <c r="QTN1" s="32"/>
      <c r="QTO1" s="32"/>
      <c r="QTP1" s="32"/>
      <c r="QTQ1" s="32"/>
      <c r="QTR1" s="32"/>
      <c r="QTS1" s="32"/>
      <c r="QTT1" s="32"/>
      <c r="QTU1" s="32"/>
      <c r="QTV1" s="32"/>
      <c r="QTW1" s="32"/>
      <c r="QTX1" s="32"/>
      <c r="QTY1" s="32"/>
      <c r="QTZ1" s="32"/>
      <c r="QUA1" s="32"/>
      <c r="QUB1" s="32"/>
      <c r="QUC1" s="32"/>
      <c r="QUD1" s="32"/>
      <c r="QUE1" s="32"/>
      <c r="QUF1" s="32"/>
      <c r="QUG1" s="32"/>
      <c r="QUH1" s="32"/>
      <c r="QUI1" s="32"/>
      <c r="QUJ1" s="32"/>
      <c r="QUK1" s="32"/>
      <c r="QUL1" s="32"/>
      <c r="QUM1" s="32"/>
      <c r="QUN1" s="32"/>
      <c r="QUO1" s="32"/>
      <c r="QUP1" s="32"/>
      <c r="QUQ1" s="32"/>
      <c r="QUR1" s="32"/>
      <c r="QUS1" s="32"/>
      <c r="QUT1" s="32"/>
      <c r="QUU1" s="32"/>
      <c r="QUV1" s="32"/>
      <c r="QUW1" s="32"/>
      <c r="QUX1" s="32"/>
      <c r="QUY1" s="32"/>
      <c r="QUZ1" s="32"/>
      <c r="QVA1" s="32"/>
      <c r="QVB1" s="32"/>
      <c r="QVC1" s="32"/>
      <c r="QVD1" s="32"/>
      <c r="QVE1" s="32"/>
      <c r="QVF1" s="32"/>
      <c r="QVG1" s="32"/>
      <c r="QVH1" s="32"/>
      <c r="QVI1" s="32"/>
      <c r="QVJ1" s="32"/>
      <c r="QVK1" s="32"/>
      <c r="QVL1" s="32"/>
      <c r="QVM1" s="32"/>
      <c r="QVN1" s="32"/>
      <c r="QVO1" s="32"/>
      <c r="QVP1" s="32"/>
      <c r="QVQ1" s="32"/>
      <c r="QVR1" s="32"/>
      <c r="QVS1" s="32"/>
      <c r="QVT1" s="32"/>
      <c r="QVU1" s="32"/>
      <c r="QVV1" s="32"/>
      <c r="QVW1" s="32"/>
      <c r="QVX1" s="32"/>
      <c r="QVY1" s="32"/>
      <c r="QVZ1" s="32"/>
      <c r="QWA1" s="32"/>
      <c r="QWB1" s="32"/>
      <c r="QWC1" s="32"/>
      <c r="QWD1" s="32"/>
      <c r="QWE1" s="32"/>
      <c r="QWF1" s="32"/>
      <c r="QWG1" s="32"/>
      <c r="QWH1" s="32"/>
      <c r="QWI1" s="32"/>
      <c r="QWJ1" s="32"/>
      <c r="QWK1" s="32"/>
      <c r="QWL1" s="32"/>
      <c r="QWM1" s="32"/>
      <c r="QWN1" s="32"/>
      <c r="QWO1" s="32"/>
      <c r="QWP1" s="32"/>
      <c r="QWQ1" s="32"/>
      <c r="QWR1" s="32"/>
      <c r="QWS1" s="32"/>
      <c r="QWT1" s="32"/>
      <c r="QWU1" s="32"/>
      <c r="QWV1" s="32"/>
      <c r="QWW1" s="32"/>
      <c r="QWX1" s="32"/>
      <c r="QWY1" s="32"/>
      <c r="QWZ1" s="32"/>
      <c r="QXA1" s="32"/>
      <c r="QXB1" s="32"/>
      <c r="QXC1" s="32"/>
      <c r="QXD1" s="32"/>
      <c r="QXE1" s="32"/>
      <c r="QXF1" s="32"/>
      <c r="QXG1" s="32"/>
      <c r="QXH1" s="32"/>
      <c r="QXI1" s="32"/>
      <c r="QXJ1" s="32"/>
      <c r="QXK1" s="32"/>
      <c r="QXL1" s="32"/>
      <c r="QXM1" s="32"/>
      <c r="QXN1" s="32"/>
      <c r="QXO1" s="32"/>
      <c r="QXP1" s="32"/>
      <c r="QXQ1" s="32"/>
      <c r="QXR1" s="32"/>
      <c r="QXS1" s="32"/>
      <c r="QXT1" s="32"/>
      <c r="QXU1" s="32"/>
      <c r="QXV1" s="32"/>
      <c r="QXW1" s="32"/>
      <c r="QXX1" s="32"/>
      <c r="QXY1" s="32"/>
      <c r="QXZ1" s="32"/>
      <c r="QYA1" s="32"/>
      <c r="QYB1" s="32"/>
      <c r="QYC1" s="32"/>
      <c r="QYD1" s="32"/>
      <c r="QYE1" s="32"/>
      <c r="QYF1" s="32"/>
      <c r="QYG1" s="32"/>
      <c r="QYH1" s="32"/>
      <c r="QYI1" s="32"/>
      <c r="QYJ1" s="32"/>
      <c r="QYK1" s="32"/>
      <c r="QYL1" s="32"/>
      <c r="QYM1" s="32"/>
      <c r="QYN1" s="32"/>
      <c r="QYO1" s="32"/>
      <c r="QYP1" s="32"/>
      <c r="QYQ1" s="32"/>
      <c r="QYR1" s="32"/>
      <c r="QYS1" s="32"/>
      <c r="QYT1" s="32"/>
      <c r="QYU1" s="32"/>
      <c r="QYV1" s="32"/>
      <c r="QYW1" s="32"/>
      <c r="QYX1" s="32"/>
      <c r="QYY1" s="32"/>
      <c r="QYZ1" s="32"/>
      <c r="QZA1" s="32"/>
      <c r="QZB1" s="32"/>
      <c r="QZC1" s="32"/>
      <c r="QZD1" s="32"/>
      <c r="QZE1" s="32"/>
      <c r="QZF1" s="32"/>
      <c r="QZG1" s="32"/>
      <c r="QZH1" s="32"/>
      <c r="QZI1" s="32"/>
      <c r="QZJ1" s="32"/>
      <c r="QZK1" s="32"/>
      <c r="QZL1" s="32"/>
      <c r="QZM1" s="32"/>
      <c r="QZN1" s="32"/>
      <c r="QZO1" s="32"/>
      <c r="QZP1" s="32"/>
      <c r="QZQ1" s="32"/>
      <c r="QZR1" s="32"/>
      <c r="QZS1" s="32"/>
      <c r="QZT1" s="32"/>
      <c r="QZU1" s="32"/>
      <c r="QZV1" s="32"/>
      <c r="QZW1" s="32"/>
      <c r="QZX1" s="32"/>
      <c r="QZY1" s="32"/>
      <c r="QZZ1" s="32"/>
      <c r="RAA1" s="32"/>
      <c r="RAB1" s="32"/>
      <c r="RAC1" s="32"/>
      <c r="RAD1" s="32"/>
      <c r="RAE1" s="32"/>
      <c r="RAF1" s="32"/>
      <c r="RAG1" s="32"/>
      <c r="RAH1" s="32"/>
      <c r="RAI1" s="32"/>
      <c r="RAJ1" s="32"/>
      <c r="RAK1" s="32"/>
      <c r="RAL1" s="32"/>
      <c r="RAM1" s="32"/>
      <c r="RAN1" s="32"/>
      <c r="RAO1" s="32"/>
      <c r="RAP1" s="32"/>
      <c r="RAQ1" s="32"/>
      <c r="RAR1" s="32"/>
      <c r="RAS1" s="32"/>
      <c r="RAT1" s="32"/>
      <c r="RAU1" s="32"/>
      <c r="RAV1" s="32"/>
      <c r="RAW1" s="32"/>
      <c r="RAX1" s="32"/>
      <c r="RAY1" s="32"/>
      <c r="RAZ1" s="32"/>
      <c r="RBA1" s="32"/>
      <c r="RBB1" s="32"/>
      <c r="RBC1" s="32"/>
      <c r="RBD1" s="32"/>
      <c r="RBE1" s="32"/>
      <c r="RBF1" s="32"/>
      <c r="RBG1" s="32"/>
      <c r="RBH1" s="32"/>
      <c r="RBI1" s="32"/>
      <c r="RBJ1" s="32"/>
      <c r="RBK1" s="32"/>
      <c r="RBL1" s="32"/>
      <c r="RBM1" s="32"/>
      <c r="RBN1" s="32"/>
      <c r="RBO1" s="32"/>
      <c r="RBP1" s="32"/>
      <c r="RBQ1" s="32"/>
      <c r="RBR1" s="32"/>
      <c r="RBS1" s="32"/>
      <c r="RBT1" s="32"/>
      <c r="RBU1" s="32"/>
      <c r="RBV1" s="32"/>
      <c r="RBW1" s="32"/>
      <c r="RBX1" s="32"/>
      <c r="RBY1" s="32"/>
      <c r="RBZ1" s="32"/>
      <c r="RCA1" s="32"/>
      <c r="RCB1" s="32"/>
      <c r="RCC1" s="32"/>
      <c r="RCD1" s="32"/>
      <c r="RCE1" s="32"/>
      <c r="RCF1" s="32"/>
      <c r="RCG1" s="32"/>
      <c r="RCH1" s="32"/>
      <c r="RCI1" s="32"/>
      <c r="RCJ1" s="32"/>
      <c r="RCK1" s="32"/>
      <c r="RCL1" s="32"/>
      <c r="RCM1" s="32"/>
      <c r="RCN1" s="32"/>
      <c r="RCO1" s="32"/>
      <c r="RCP1" s="32"/>
      <c r="RCQ1" s="32"/>
      <c r="RCR1" s="32"/>
      <c r="RCS1" s="32"/>
      <c r="RCT1" s="32"/>
      <c r="RCU1" s="32"/>
      <c r="RCV1" s="32"/>
      <c r="RCW1" s="32"/>
      <c r="RCX1" s="32"/>
      <c r="RCY1" s="32"/>
      <c r="RCZ1" s="32"/>
      <c r="RDA1" s="32"/>
      <c r="RDB1" s="32"/>
      <c r="RDC1" s="32"/>
      <c r="RDD1" s="32"/>
      <c r="RDE1" s="32"/>
      <c r="RDF1" s="32"/>
      <c r="RDG1" s="32"/>
      <c r="RDH1" s="32"/>
      <c r="RDI1" s="32"/>
      <c r="RDJ1" s="32"/>
      <c r="RDK1" s="32"/>
      <c r="RDL1" s="32"/>
      <c r="RDM1" s="32"/>
      <c r="RDN1" s="32"/>
      <c r="RDO1" s="32"/>
      <c r="RDP1" s="32"/>
      <c r="RDQ1" s="32"/>
      <c r="RDR1" s="32"/>
      <c r="RDS1" s="32"/>
      <c r="RDT1" s="32"/>
      <c r="RDU1" s="32"/>
      <c r="RDV1" s="32"/>
      <c r="RDW1" s="32"/>
      <c r="RDX1" s="32"/>
      <c r="RDY1" s="32"/>
      <c r="RDZ1" s="32"/>
      <c r="REA1" s="32"/>
      <c r="REB1" s="32"/>
      <c r="REC1" s="32"/>
      <c r="RED1" s="32"/>
      <c r="REE1" s="32"/>
      <c r="REF1" s="32"/>
      <c r="REG1" s="32"/>
      <c r="REH1" s="32"/>
      <c r="REI1" s="32"/>
      <c r="REJ1" s="32"/>
      <c r="REK1" s="32"/>
      <c r="REL1" s="32"/>
      <c r="REM1" s="32"/>
      <c r="REN1" s="32"/>
      <c r="REO1" s="32"/>
      <c r="REP1" s="32"/>
      <c r="REQ1" s="32"/>
      <c r="RER1" s="32"/>
      <c r="RES1" s="32"/>
      <c r="RET1" s="32"/>
      <c r="REU1" s="32"/>
      <c r="REV1" s="32"/>
      <c r="REW1" s="32"/>
      <c r="REX1" s="32"/>
      <c r="REY1" s="32"/>
      <c r="REZ1" s="32"/>
      <c r="RFA1" s="32"/>
      <c r="RFB1" s="32"/>
      <c r="RFC1" s="32"/>
      <c r="RFD1" s="32"/>
      <c r="RFE1" s="32"/>
      <c r="RFF1" s="32"/>
      <c r="RFG1" s="32"/>
      <c r="RFH1" s="32"/>
      <c r="RFI1" s="32"/>
      <c r="RFJ1" s="32"/>
      <c r="RFK1" s="32"/>
      <c r="RFL1" s="32"/>
      <c r="RFM1" s="32"/>
      <c r="RFN1" s="32"/>
      <c r="RFO1" s="32"/>
      <c r="RFP1" s="32"/>
      <c r="RFQ1" s="32"/>
      <c r="RFR1" s="32"/>
      <c r="RFS1" s="32"/>
      <c r="RFT1" s="32"/>
      <c r="RFU1" s="32"/>
      <c r="RFV1" s="32"/>
      <c r="RFW1" s="32"/>
      <c r="RFX1" s="32"/>
      <c r="RFY1" s="32"/>
      <c r="RFZ1" s="32"/>
      <c r="RGA1" s="32"/>
      <c r="RGB1" s="32"/>
      <c r="RGC1" s="32"/>
      <c r="RGD1" s="32"/>
      <c r="RGE1" s="32"/>
      <c r="RGF1" s="32"/>
      <c r="RGG1" s="32"/>
      <c r="RGH1" s="32"/>
      <c r="RGI1" s="32"/>
      <c r="RGJ1" s="32"/>
      <c r="RGK1" s="32"/>
      <c r="RGL1" s="32"/>
      <c r="RGM1" s="32"/>
      <c r="RGN1" s="32"/>
      <c r="RGO1" s="32"/>
      <c r="RGP1" s="32"/>
      <c r="RGQ1" s="32"/>
      <c r="RGR1" s="32"/>
      <c r="RGS1" s="32"/>
      <c r="RGT1" s="32"/>
      <c r="RGU1" s="32"/>
      <c r="RGV1" s="32"/>
      <c r="RGW1" s="32"/>
      <c r="RGX1" s="32"/>
      <c r="RGY1" s="32"/>
      <c r="RGZ1" s="32"/>
      <c r="RHA1" s="32"/>
      <c r="RHB1" s="32"/>
      <c r="RHC1" s="32"/>
      <c r="RHD1" s="32"/>
      <c r="RHE1" s="32"/>
      <c r="RHF1" s="32"/>
      <c r="RHG1" s="32"/>
      <c r="RHH1" s="32"/>
      <c r="RHI1" s="32"/>
      <c r="RHJ1" s="32"/>
      <c r="RHK1" s="32"/>
      <c r="RHL1" s="32"/>
      <c r="RHM1" s="32"/>
      <c r="RHN1" s="32"/>
      <c r="RHO1" s="32"/>
      <c r="RHP1" s="32"/>
      <c r="RHQ1" s="32"/>
      <c r="RHR1" s="32"/>
      <c r="RHS1" s="32"/>
      <c r="RHT1" s="32"/>
      <c r="RHU1" s="32"/>
      <c r="RHV1" s="32"/>
      <c r="RHW1" s="32"/>
      <c r="RHX1" s="32"/>
      <c r="RHY1" s="32"/>
      <c r="RHZ1" s="32"/>
      <c r="RIA1" s="32"/>
      <c r="RIB1" s="32"/>
      <c r="RIC1" s="32"/>
      <c r="RID1" s="32"/>
      <c r="RIE1" s="32"/>
      <c r="RIF1" s="32"/>
      <c r="RIG1" s="32"/>
      <c r="RIH1" s="32"/>
      <c r="RII1" s="32"/>
      <c r="RIJ1" s="32"/>
      <c r="RIK1" s="32"/>
      <c r="RIL1" s="32"/>
      <c r="RIM1" s="32"/>
      <c r="RIN1" s="32"/>
      <c r="RIO1" s="32"/>
      <c r="RIP1" s="32"/>
      <c r="RIQ1" s="32"/>
      <c r="RIR1" s="32"/>
      <c r="RIS1" s="32"/>
      <c r="RIT1" s="32"/>
      <c r="RIU1" s="32"/>
      <c r="RIV1" s="32"/>
      <c r="RIW1" s="32"/>
      <c r="RIX1" s="32"/>
      <c r="RIY1" s="32"/>
      <c r="RIZ1" s="32"/>
      <c r="RJA1" s="32"/>
      <c r="RJB1" s="32"/>
      <c r="RJC1" s="32"/>
      <c r="RJD1" s="32"/>
      <c r="RJE1" s="32"/>
      <c r="RJF1" s="32"/>
      <c r="RJG1" s="32"/>
      <c r="RJH1" s="32"/>
      <c r="RJI1" s="32"/>
      <c r="RJJ1" s="32"/>
      <c r="RJK1" s="32"/>
      <c r="RJL1" s="32"/>
      <c r="RJM1" s="32"/>
      <c r="RJN1" s="32"/>
      <c r="RJO1" s="32"/>
      <c r="RJP1" s="32"/>
      <c r="RJQ1" s="32"/>
      <c r="RJR1" s="32"/>
      <c r="RJS1" s="32"/>
      <c r="RJT1" s="32"/>
      <c r="RJU1" s="32"/>
      <c r="RJV1" s="32"/>
      <c r="RJW1" s="32"/>
      <c r="RJX1" s="32"/>
      <c r="RJY1" s="32"/>
      <c r="RJZ1" s="32"/>
      <c r="RKA1" s="32"/>
      <c r="RKB1" s="32"/>
      <c r="RKC1" s="32"/>
      <c r="RKD1" s="32"/>
      <c r="RKE1" s="32"/>
      <c r="RKF1" s="32"/>
      <c r="RKG1" s="32"/>
      <c r="RKH1" s="32"/>
      <c r="RKI1" s="32"/>
      <c r="RKJ1" s="32"/>
      <c r="RKK1" s="32"/>
      <c r="RKL1" s="32"/>
      <c r="RKM1" s="32"/>
      <c r="RKN1" s="32"/>
      <c r="RKO1" s="32"/>
      <c r="RKP1" s="32"/>
      <c r="RKQ1" s="32"/>
      <c r="RKR1" s="32"/>
      <c r="RKS1" s="32"/>
      <c r="RKT1" s="32"/>
      <c r="RKU1" s="32"/>
      <c r="RKV1" s="32"/>
      <c r="RKW1" s="32"/>
      <c r="RKX1" s="32"/>
      <c r="RKY1" s="32"/>
      <c r="RKZ1" s="32"/>
      <c r="RLA1" s="32"/>
      <c r="RLB1" s="32"/>
      <c r="RLC1" s="32"/>
      <c r="RLD1" s="32"/>
      <c r="RLE1" s="32"/>
      <c r="RLF1" s="32"/>
      <c r="RLG1" s="32"/>
      <c r="RLH1" s="32"/>
      <c r="RLI1" s="32"/>
      <c r="RLJ1" s="32"/>
      <c r="RLK1" s="32"/>
      <c r="RLL1" s="32"/>
      <c r="RLM1" s="32"/>
      <c r="RLN1" s="32"/>
      <c r="RLO1" s="32"/>
      <c r="RLP1" s="32"/>
      <c r="RLQ1" s="32"/>
      <c r="RLR1" s="32"/>
      <c r="RLS1" s="32"/>
      <c r="RLT1" s="32"/>
      <c r="RLU1" s="32"/>
      <c r="RLV1" s="32"/>
      <c r="RLW1" s="32"/>
      <c r="RLX1" s="32"/>
      <c r="RLY1" s="32"/>
      <c r="RLZ1" s="32"/>
      <c r="RMA1" s="32"/>
      <c r="RMB1" s="32"/>
      <c r="RMC1" s="32"/>
      <c r="RMD1" s="32"/>
      <c r="RME1" s="32"/>
      <c r="RMF1" s="32"/>
      <c r="RMG1" s="32"/>
      <c r="RMH1" s="32"/>
      <c r="RMI1" s="32"/>
      <c r="RMJ1" s="32"/>
      <c r="RMK1" s="32"/>
      <c r="RML1" s="32"/>
      <c r="RMM1" s="32"/>
      <c r="RMN1" s="32"/>
      <c r="RMO1" s="32"/>
      <c r="RMP1" s="32"/>
      <c r="RMQ1" s="32"/>
      <c r="RMR1" s="32"/>
      <c r="RMS1" s="32"/>
      <c r="RMT1" s="32"/>
      <c r="RMU1" s="32"/>
      <c r="RMV1" s="32"/>
      <c r="RMW1" s="32"/>
      <c r="RMX1" s="32"/>
      <c r="RMY1" s="32"/>
      <c r="RMZ1" s="32"/>
      <c r="RNA1" s="32"/>
      <c r="RNB1" s="32"/>
      <c r="RNC1" s="32"/>
      <c r="RND1" s="32"/>
      <c r="RNE1" s="32"/>
      <c r="RNF1" s="32"/>
      <c r="RNG1" s="32"/>
      <c r="RNH1" s="32"/>
      <c r="RNI1" s="32"/>
      <c r="RNJ1" s="32"/>
      <c r="RNK1" s="32"/>
      <c r="RNL1" s="32"/>
      <c r="RNM1" s="32"/>
      <c r="RNN1" s="32"/>
      <c r="RNO1" s="32"/>
      <c r="RNP1" s="32"/>
      <c r="RNQ1" s="32"/>
      <c r="RNR1" s="32"/>
      <c r="RNS1" s="32"/>
      <c r="RNT1" s="32"/>
      <c r="RNU1" s="32"/>
      <c r="RNV1" s="32"/>
      <c r="RNW1" s="32"/>
      <c r="RNX1" s="32"/>
      <c r="RNY1" s="32"/>
      <c r="RNZ1" s="32"/>
      <c r="ROA1" s="32"/>
      <c r="ROB1" s="32"/>
      <c r="ROC1" s="32"/>
      <c r="ROD1" s="32"/>
      <c r="ROE1" s="32"/>
      <c r="ROF1" s="32"/>
      <c r="ROG1" s="32"/>
      <c r="ROH1" s="32"/>
      <c r="ROI1" s="32"/>
      <c r="ROJ1" s="32"/>
      <c r="ROK1" s="32"/>
      <c r="ROL1" s="32"/>
      <c r="ROM1" s="32"/>
      <c r="RON1" s="32"/>
      <c r="ROO1" s="32"/>
      <c r="ROP1" s="32"/>
      <c r="ROQ1" s="32"/>
      <c r="ROR1" s="32"/>
      <c r="ROS1" s="32"/>
      <c r="ROT1" s="32"/>
      <c r="ROU1" s="32"/>
      <c r="ROV1" s="32"/>
      <c r="ROW1" s="32"/>
      <c r="ROX1" s="32"/>
      <c r="ROY1" s="32"/>
      <c r="ROZ1" s="32"/>
      <c r="RPA1" s="32"/>
      <c r="RPB1" s="32"/>
      <c r="RPC1" s="32"/>
      <c r="RPD1" s="32"/>
      <c r="RPE1" s="32"/>
      <c r="RPF1" s="32"/>
      <c r="RPG1" s="32"/>
      <c r="RPH1" s="32"/>
      <c r="RPI1" s="32"/>
      <c r="RPJ1" s="32"/>
      <c r="RPK1" s="32"/>
      <c r="RPL1" s="32"/>
      <c r="RPM1" s="32"/>
      <c r="RPN1" s="32"/>
      <c r="RPO1" s="32"/>
      <c r="RPP1" s="32"/>
      <c r="RPQ1" s="32"/>
      <c r="RPR1" s="32"/>
      <c r="RPS1" s="32"/>
      <c r="RPT1" s="32"/>
      <c r="RPU1" s="32"/>
      <c r="RPV1" s="32"/>
      <c r="RPW1" s="32"/>
      <c r="RPX1" s="32"/>
      <c r="RPY1" s="32"/>
      <c r="RPZ1" s="32"/>
      <c r="RQA1" s="32"/>
      <c r="RQB1" s="32"/>
      <c r="RQC1" s="32"/>
      <c r="RQD1" s="32"/>
      <c r="RQE1" s="32"/>
      <c r="RQF1" s="32"/>
      <c r="RQG1" s="32"/>
      <c r="RQH1" s="32"/>
      <c r="RQI1" s="32"/>
      <c r="RQJ1" s="32"/>
      <c r="RQK1" s="32"/>
      <c r="RQL1" s="32"/>
      <c r="RQM1" s="32"/>
      <c r="RQN1" s="32"/>
      <c r="RQO1" s="32"/>
      <c r="RQP1" s="32"/>
      <c r="RQQ1" s="32"/>
      <c r="RQR1" s="32"/>
      <c r="RQS1" s="32"/>
      <c r="RQT1" s="32"/>
      <c r="RQU1" s="32"/>
      <c r="RQV1" s="32"/>
      <c r="RQW1" s="32"/>
      <c r="RQX1" s="32"/>
      <c r="RQY1" s="32"/>
      <c r="RQZ1" s="32"/>
      <c r="RRA1" s="32"/>
      <c r="RRB1" s="32"/>
      <c r="RRC1" s="32"/>
      <c r="RRD1" s="32"/>
      <c r="RRE1" s="32"/>
      <c r="RRF1" s="32"/>
      <c r="RRG1" s="32"/>
      <c r="RRH1" s="32"/>
      <c r="RRI1" s="32"/>
      <c r="RRJ1" s="32"/>
      <c r="RRK1" s="32"/>
      <c r="RRL1" s="32"/>
      <c r="RRM1" s="32"/>
      <c r="RRN1" s="32"/>
      <c r="RRO1" s="32"/>
      <c r="RRP1" s="32"/>
      <c r="RRQ1" s="32"/>
      <c r="RRR1" s="32"/>
      <c r="RRS1" s="32"/>
      <c r="RRT1" s="32"/>
      <c r="RRU1" s="32"/>
      <c r="RRV1" s="32"/>
      <c r="RRW1" s="32"/>
      <c r="RRX1" s="32"/>
      <c r="RRY1" s="32"/>
      <c r="RRZ1" s="32"/>
      <c r="RSA1" s="32"/>
      <c r="RSB1" s="32"/>
      <c r="RSC1" s="32"/>
      <c r="RSD1" s="32"/>
      <c r="RSE1" s="32"/>
      <c r="RSF1" s="32"/>
      <c r="RSG1" s="32"/>
      <c r="RSH1" s="32"/>
      <c r="RSI1" s="32"/>
      <c r="RSJ1" s="32"/>
      <c r="RSK1" s="32"/>
      <c r="RSL1" s="32"/>
      <c r="RSM1" s="32"/>
      <c r="RSN1" s="32"/>
      <c r="RSO1" s="32"/>
      <c r="RSP1" s="32"/>
      <c r="RSQ1" s="32"/>
      <c r="RSR1" s="32"/>
      <c r="RSS1" s="32"/>
      <c r="RST1" s="32"/>
      <c r="RSU1" s="32"/>
      <c r="RSV1" s="32"/>
      <c r="RSW1" s="32"/>
      <c r="RSX1" s="32"/>
      <c r="RSY1" s="32"/>
      <c r="RSZ1" s="32"/>
      <c r="RTA1" s="32"/>
      <c r="RTB1" s="32"/>
      <c r="RTC1" s="32"/>
      <c r="RTD1" s="32"/>
      <c r="RTE1" s="32"/>
      <c r="RTF1" s="32"/>
      <c r="RTG1" s="32"/>
      <c r="RTH1" s="32"/>
      <c r="RTI1" s="32"/>
      <c r="RTJ1" s="32"/>
      <c r="RTK1" s="32"/>
      <c r="RTL1" s="32"/>
      <c r="RTM1" s="32"/>
      <c r="RTN1" s="32"/>
      <c r="RTO1" s="32"/>
      <c r="RTP1" s="32"/>
      <c r="RTQ1" s="32"/>
      <c r="RTR1" s="32"/>
      <c r="RTS1" s="32"/>
      <c r="RTT1" s="32"/>
      <c r="RTU1" s="32"/>
      <c r="RTV1" s="32"/>
      <c r="RTW1" s="32"/>
      <c r="RTX1" s="32"/>
      <c r="RTY1" s="32"/>
      <c r="RTZ1" s="32"/>
      <c r="RUA1" s="32"/>
      <c r="RUB1" s="32"/>
      <c r="RUC1" s="32"/>
      <c r="RUD1" s="32"/>
      <c r="RUE1" s="32"/>
      <c r="RUF1" s="32"/>
      <c r="RUG1" s="32"/>
      <c r="RUH1" s="32"/>
      <c r="RUI1" s="32"/>
      <c r="RUJ1" s="32"/>
      <c r="RUK1" s="32"/>
      <c r="RUL1" s="32"/>
      <c r="RUM1" s="32"/>
      <c r="RUN1" s="32"/>
      <c r="RUO1" s="32"/>
      <c r="RUP1" s="32"/>
      <c r="RUQ1" s="32"/>
      <c r="RUR1" s="32"/>
      <c r="RUS1" s="32"/>
      <c r="RUT1" s="32"/>
      <c r="RUU1" s="32"/>
      <c r="RUV1" s="32"/>
      <c r="RUW1" s="32"/>
      <c r="RUX1" s="32"/>
      <c r="RUY1" s="32"/>
      <c r="RUZ1" s="32"/>
      <c r="RVA1" s="32"/>
      <c r="RVB1" s="32"/>
      <c r="RVC1" s="32"/>
      <c r="RVD1" s="32"/>
      <c r="RVE1" s="32"/>
      <c r="RVF1" s="32"/>
      <c r="RVG1" s="32"/>
      <c r="RVH1" s="32"/>
      <c r="RVI1" s="32"/>
      <c r="RVJ1" s="32"/>
      <c r="RVK1" s="32"/>
      <c r="RVL1" s="32"/>
      <c r="RVM1" s="32"/>
      <c r="RVN1" s="32"/>
      <c r="RVO1" s="32"/>
      <c r="RVP1" s="32"/>
      <c r="RVQ1" s="32"/>
      <c r="RVR1" s="32"/>
      <c r="RVS1" s="32"/>
      <c r="RVT1" s="32"/>
      <c r="RVU1" s="32"/>
      <c r="RVV1" s="32"/>
      <c r="RVW1" s="32"/>
      <c r="RVX1" s="32"/>
      <c r="RVY1" s="32"/>
      <c r="RVZ1" s="32"/>
      <c r="RWA1" s="32"/>
      <c r="RWB1" s="32"/>
      <c r="RWC1" s="32"/>
      <c r="RWD1" s="32"/>
      <c r="RWE1" s="32"/>
      <c r="RWF1" s="32"/>
      <c r="RWG1" s="32"/>
      <c r="RWH1" s="32"/>
      <c r="RWI1" s="32"/>
      <c r="RWJ1" s="32"/>
      <c r="RWK1" s="32"/>
      <c r="RWL1" s="32"/>
      <c r="RWM1" s="32"/>
      <c r="RWN1" s="32"/>
      <c r="RWO1" s="32"/>
      <c r="RWP1" s="32"/>
      <c r="RWQ1" s="32"/>
      <c r="RWR1" s="32"/>
      <c r="RWS1" s="32"/>
      <c r="RWT1" s="32"/>
      <c r="RWU1" s="32"/>
      <c r="RWV1" s="32"/>
      <c r="RWW1" s="32"/>
      <c r="RWX1" s="32"/>
      <c r="RWY1" s="32"/>
      <c r="RWZ1" s="32"/>
      <c r="RXA1" s="32"/>
      <c r="RXB1" s="32"/>
      <c r="RXC1" s="32"/>
      <c r="RXD1" s="32"/>
      <c r="RXE1" s="32"/>
      <c r="RXF1" s="32"/>
      <c r="RXG1" s="32"/>
      <c r="RXH1" s="32"/>
      <c r="RXI1" s="32"/>
      <c r="RXJ1" s="32"/>
      <c r="RXK1" s="32"/>
      <c r="RXL1" s="32"/>
      <c r="RXM1" s="32"/>
      <c r="RXN1" s="32"/>
      <c r="RXO1" s="32"/>
      <c r="RXP1" s="32"/>
      <c r="RXQ1" s="32"/>
      <c r="RXR1" s="32"/>
      <c r="RXS1" s="32"/>
      <c r="RXT1" s="32"/>
      <c r="RXU1" s="32"/>
      <c r="RXV1" s="32"/>
      <c r="RXW1" s="32"/>
      <c r="RXX1" s="32"/>
      <c r="RXY1" s="32"/>
      <c r="RXZ1" s="32"/>
      <c r="RYA1" s="32"/>
      <c r="RYB1" s="32"/>
      <c r="RYC1" s="32"/>
      <c r="RYD1" s="32"/>
      <c r="RYE1" s="32"/>
      <c r="RYF1" s="32"/>
      <c r="RYG1" s="32"/>
      <c r="RYH1" s="32"/>
      <c r="RYI1" s="32"/>
      <c r="RYJ1" s="32"/>
      <c r="RYK1" s="32"/>
      <c r="RYL1" s="32"/>
      <c r="RYM1" s="32"/>
      <c r="RYN1" s="32"/>
      <c r="RYO1" s="32"/>
      <c r="RYP1" s="32"/>
      <c r="RYQ1" s="32"/>
      <c r="RYR1" s="32"/>
      <c r="RYS1" s="32"/>
      <c r="RYT1" s="32"/>
      <c r="RYU1" s="32"/>
      <c r="RYV1" s="32"/>
      <c r="RYW1" s="32"/>
      <c r="RYX1" s="32"/>
      <c r="RYY1" s="32"/>
      <c r="RYZ1" s="32"/>
      <c r="RZA1" s="32"/>
      <c r="RZB1" s="32"/>
      <c r="RZC1" s="32"/>
      <c r="RZD1" s="32"/>
      <c r="RZE1" s="32"/>
      <c r="RZF1" s="32"/>
      <c r="RZG1" s="32"/>
      <c r="RZH1" s="32"/>
      <c r="RZI1" s="32"/>
      <c r="RZJ1" s="32"/>
      <c r="RZK1" s="32"/>
      <c r="RZL1" s="32"/>
      <c r="RZM1" s="32"/>
      <c r="RZN1" s="32"/>
      <c r="RZO1" s="32"/>
      <c r="RZP1" s="32"/>
      <c r="RZQ1" s="32"/>
      <c r="RZR1" s="32"/>
      <c r="RZS1" s="32"/>
      <c r="RZT1" s="32"/>
      <c r="RZU1" s="32"/>
      <c r="RZV1" s="32"/>
      <c r="RZW1" s="32"/>
      <c r="RZX1" s="32"/>
      <c r="RZY1" s="32"/>
      <c r="RZZ1" s="32"/>
      <c r="SAA1" s="32"/>
      <c r="SAB1" s="32"/>
      <c r="SAC1" s="32"/>
      <c r="SAD1" s="32"/>
      <c r="SAE1" s="32"/>
      <c r="SAF1" s="32"/>
      <c r="SAG1" s="32"/>
      <c r="SAH1" s="32"/>
      <c r="SAI1" s="32"/>
      <c r="SAJ1" s="32"/>
      <c r="SAK1" s="32"/>
      <c r="SAL1" s="32"/>
      <c r="SAM1" s="32"/>
      <c r="SAN1" s="32"/>
      <c r="SAO1" s="32"/>
      <c r="SAP1" s="32"/>
      <c r="SAQ1" s="32"/>
      <c r="SAR1" s="32"/>
      <c r="SAS1" s="32"/>
      <c r="SAT1" s="32"/>
      <c r="SAU1" s="32"/>
      <c r="SAV1" s="32"/>
      <c r="SAW1" s="32"/>
      <c r="SAX1" s="32"/>
      <c r="SAY1" s="32"/>
      <c r="SAZ1" s="32"/>
      <c r="SBA1" s="32"/>
      <c r="SBB1" s="32"/>
      <c r="SBC1" s="32"/>
      <c r="SBD1" s="32"/>
      <c r="SBE1" s="32"/>
      <c r="SBF1" s="32"/>
      <c r="SBG1" s="32"/>
      <c r="SBH1" s="32"/>
      <c r="SBI1" s="32"/>
      <c r="SBJ1" s="32"/>
      <c r="SBK1" s="32"/>
      <c r="SBL1" s="32"/>
      <c r="SBM1" s="32"/>
      <c r="SBN1" s="32"/>
      <c r="SBO1" s="32"/>
      <c r="SBP1" s="32"/>
      <c r="SBQ1" s="32"/>
      <c r="SBR1" s="32"/>
      <c r="SBS1" s="32"/>
      <c r="SBT1" s="32"/>
      <c r="SBU1" s="32"/>
      <c r="SBV1" s="32"/>
      <c r="SBW1" s="32"/>
      <c r="SBX1" s="32"/>
      <c r="SBY1" s="32"/>
      <c r="SBZ1" s="32"/>
      <c r="SCA1" s="32"/>
      <c r="SCB1" s="32"/>
      <c r="SCC1" s="32"/>
      <c r="SCD1" s="32"/>
      <c r="SCE1" s="32"/>
      <c r="SCF1" s="32"/>
      <c r="SCG1" s="32"/>
      <c r="SCH1" s="32"/>
      <c r="SCI1" s="32"/>
      <c r="SCJ1" s="32"/>
      <c r="SCK1" s="32"/>
      <c r="SCL1" s="32"/>
      <c r="SCM1" s="32"/>
      <c r="SCN1" s="32"/>
      <c r="SCO1" s="32"/>
      <c r="SCP1" s="32"/>
      <c r="SCQ1" s="32"/>
      <c r="SCR1" s="32"/>
      <c r="SCS1" s="32"/>
      <c r="SCT1" s="32"/>
      <c r="SCU1" s="32"/>
      <c r="SCV1" s="32"/>
      <c r="SCW1" s="32"/>
      <c r="SCX1" s="32"/>
      <c r="SCY1" s="32"/>
      <c r="SCZ1" s="32"/>
      <c r="SDA1" s="32"/>
      <c r="SDB1" s="32"/>
      <c r="SDC1" s="32"/>
      <c r="SDD1" s="32"/>
      <c r="SDE1" s="32"/>
      <c r="SDF1" s="32"/>
      <c r="SDG1" s="32"/>
      <c r="SDH1" s="32"/>
      <c r="SDI1" s="32"/>
      <c r="SDJ1" s="32"/>
      <c r="SDK1" s="32"/>
      <c r="SDL1" s="32"/>
      <c r="SDM1" s="32"/>
      <c r="SDN1" s="32"/>
      <c r="SDO1" s="32"/>
      <c r="SDP1" s="32"/>
      <c r="SDQ1" s="32"/>
      <c r="SDR1" s="32"/>
      <c r="SDS1" s="32"/>
      <c r="SDT1" s="32"/>
      <c r="SDU1" s="32"/>
      <c r="SDV1" s="32"/>
      <c r="SDW1" s="32"/>
      <c r="SDX1" s="32"/>
      <c r="SDY1" s="32"/>
      <c r="SDZ1" s="32"/>
      <c r="SEA1" s="32"/>
      <c r="SEB1" s="32"/>
      <c r="SEC1" s="32"/>
      <c r="SED1" s="32"/>
      <c r="SEE1" s="32"/>
      <c r="SEF1" s="32"/>
      <c r="SEG1" s="32"/>
      <c r="SEH1" s="32"/>
      <c r="SEI1" s="32"/>
      <c r="SEJ1" s="32"/>
      <c r="SEK1" s="32"/>
      <c r="SEL1" s="32"/>
      <c r="SEM1" s="32"/>
      <c r="SEN1" s="32"/>
      <c r="SEO1" s="32"/>
      <c r="SEP1" s="32"/>
      <c r="SEQ1" s="32"/>
      <c r="SER1" s="32"/>
      <c r="SES1" s="32"/>
      <c r="SET1" s="32"/>
      <c r="SEU1" s="32"/>
      <c r="SEV1" s="32"/>
      <c r="SEW1" s="32"/>
      <c r="SEX1" s="32"/>
      <c r="SEY1" s="32"/>
      <c r="SEZ1" s="32"/>
      <c r="SFA1" s="32"/>
      <c r="SFB1" s="32"/>
      <c r="SFC1" s="32"/>
      <c r="SFD1" s="32"/>
      <c r="SFE1" s="32"/>
      <c r="SFF1" s="32"/>
      <c r="SFG1" s="32"/>
      <c r="SFH1" s="32"/>
      <c r="SFI1" s="32"/>
      <c r="SFJ1" s="32"/>
      <c r="SFK1" s="32"/>
      <c r="SFL1" s="32"/>
      <c r="SFM1" s="32"/>
      <c r="SFN1" s="32"/>
      <c r="SFO1" s="32"/>
      <c r="SFP1" s="32"/>
      <c r="SFQ1" s="32"/>
      <c r="SFR1" s="32"/>
      <c r="SFS1" s="32"/>
      <c r="SFT1" s="32"/>
      <c r="SFU1" s="32"/>
      <c r="SFV1" s="32"/>
      <c r="SFW1" s="32"/>
      <c r="SFX1" s="32"/>
      <c r="SFY1" s="32"/>
      <c r="SFZ1" s="32"/>
      <c r="SGA1" s="32"/>
      <c r="SGB1" s="32"/>
      <c r="SGC1" s="32"/>
      <c r="SGD1" s="32"/>
      <c r="SGE1" s="32"/>
      <c r="SGF1" s="32"/>
      <c r="SGG1" s="32"/>
      <c r="SGH1" s="32"/>
      <c r="SGI1" s="32"/>
      <c r="SGJ1" s="32"/>
      <c r="SGK1" s="32"/>
      <c r="SGL1" s="32"/>
      <c r="SGM1" s="32"/>
      <c r="SGN1" s="32"/>
      <c r="SGO1" s="32"/>
      <c r="SGP1" s="32"/>
      <c r="SGQ1" s="32"/>
      <c r="SGR1" s="32"/>
      <c r="SGS1" s="32"/>
      <c r="SGT1" s="32"/>
      <c r="SGU1" s="32"/>
      <c r="SGV1" s="32"/>
      <c r="SGW1" s="32"/>
      <c r="SGX1" s="32"/>
      <c r="SGY1" s="32"/>
      <c r="SGZ1" s="32"/>
      <c r="SHA1" s="32"/>
      <c r="SHB1" s="32"/>
      <c r="SHC1" s="32"/>
      <c r="SHD1" s="32"/>
      <c r="SHE1" s="32"/>
      <c r="SHF1" s="32"/>
      <c r="SHG1" s="32"/>
      <c r="SHH1" s="32"/>
      <c r="SHI1" s="32"/>
      <c r="SHJ1" s="32"/>
      <c r="SHK1" s="32"/>
      <c r="SHL1" s="32"/>
      <c r="SHM1" s="32"/>
      <c r="SHN1" s="32"/>
      <c r="SHO1" s="32"/>
      <c r="SHP1" s="32"/>
      <c r="SHQ1" s="32"/>
      <c r="SHR1" s="32"/>
      <c r="SHS1" s="32"/>
      <c r="SHT1" s="32"/>
      <c r="SHU1" s="32"/>
      <c r="SHV1" s="32"/>
      <c r="SHW1" s="32"/>
      <c r="SHX1" s="32"/>
      <c r="SHY1" s="32"/>
      <c r="SHZ1" s="32"/>
      <c r="SIA1" s="32"/>
      <c r="SIB1" s="32"/>
      <c r="SIC1" s="32"/>
      <c r="SID1" s="32"/>
      <c r="SIE1" s="32"/>
      <c r="SIF1" s="32"/>
      <c r="SIG1" s="32"/>
      <c r="SIH1" s="32"/>
      <c r="SII1" s="32"/>
      <c r="SIJ1" s="32"/>
      <c r="SIK1" s="32"/>
      <c r="SIL1" s="32"/>
      <c r="SIM1" s="32"/>
      <c r="SIN1" s="32"/>
      <c r="SIO1" s="32"/>
      <c r="SIP1" s="32"/>
      <c r="SIQ1" s="32"/>
      <c r="SIR1" s="32"/>
      <c r="SIS1" s="32"/>
      <c r="SIT1" s="32"/>
      <c r="SIU1" s="32"/>
      <c r="SIV1" s="32"/>
      <c r="SIW1" s="32"/>
      <c r="SIX1" s="32"/>
      <c r="SIY1" s="32"/>
      <c r="SIZ1" s="32"/>
      <c r="SJA1" s="32"/>
      <c r="SJB1" s="32"/>
      <c r="SJC1" s="32"/>
      <c r="SJD1" s="32"/>
      <c r="SJE1" s="32"/>
      <c r="SJF1" s="32"/>
      <c r="SJG1" s="32"/>
      <c r="SJH1" s="32"/>
      <c r="SJI1" s="32"/>
      <c r="SJJ1" s="32"/>
      <c r="SJK1" s="32"/>
      <c r="SJL1" s="32"/>
      <c r="SJM1" s="32"/>
      <c r="SJN1" s="32"/>
      <c r="SJO1" s="32"/>
      <c r="SJP1" s="32"/>
      <c r="SJQ1" s="32"/>
      <c r="SJR1" s="32"/>
      <c r="SJS1" s="32"/>
      <c r="SJT1" s="32"/>
      <c r="SJU1" s="32"/>
      <c r="SJV1" s="32"/>
      <c r="SJW1" s="32"/>
      <c r="SJX1" s="32"/>
      <c r="SJY1" s="32"/>
      <c r="SJZ1" s="32"/>
      <c r="SKA1" s="32"/>
      <c r="SKB1" s="32"/>
      <c r="SKC1" s="32"/>
      <c r="SKD1" s="32"/>
      <c r="SKE1" s="32"/>
      <c r="SKF1" s="32"/>
      <c r="SKG1" s="32"/>
      <c r="SKH1" s="32"/>
      <c r="SKI1" s="32"/>
      <c r="SKJ1" s="32"/>
      <c r="SKK1" s="32"/>
      <c r="SKL1" s="32"/>
      <c r="SKM1" s="32"/>
      <c r="SKN1" s="32"/>
      <c r="SKO1" s="32"/>
      <c r="SKP1" s="32"/>
      <c r="SKQ1" s="32"/>
      <c r="SKR1" s="32"/>
      <c r="SKS1" s="32"/>
      <c r="SKT1" s="32"/>
      <c r="SKU1" s="32"/>
      <c r="SKV1" s="32"/>
      <c r="SKW1" s="32"/>
      <c r="SKX1" s="32"/>
      <c r="SKY1" s="32"/>
      <c r="SKZ1" s="32"/>
      <c r="SLA1" s="32"/>
      <c r="SLB1" s="32"/>
      <c r="SLC1" s="32"/>
      <c r="SLD1" s="32"/>
      <c r="SLE1" s="32"/>
      <c r="SLF1" s="32"/>
      <c r="SLG1" s="32"/>
      <c r="SLH1" s="32"/>
      <c r="SLI1" s="32"/>
      <c r="SLJ1" s="32"/>
      <c r="SLK1" s="32"/>
      <c r="SLL1" s="32"/>
      <c r="SLM1" s="32"/>
      <c r="SLN1" s="32"/>
      <c r="SLO1" s="32"/>
      <c r="SLP1" s="32"/>
      <c r="SLQ1" s="32"/>
      <c r="SLR1" s="32"/>
      <c r="SLS1" s="32"/>
      <c r="SLT1" s="32"/>
      <c r="SLU1" s="32"/>
      <c r="SLV1" s="32"/>
      <c r="SLW1" s="32"/>
      <c r="SLX1" s="32"/>
      <c r="SLY1" s="32"/>
      <c r="SLZ1" s="32"/>
      <c r="SMA1" s="32"/>
      <c r="SMB1" s="32"/>
      <c r="SMC1" s="32"/>
      <c r="SMD1" s="32"/>
      <c r="SME1" s="32"/>
      <c r="SMF1" s="32"/>
      <c r="SMG1" s="32"/>
      <c r="SMH1" s="32"/>
      <c r="SMI1" s="32"/>
      <c r="SMJ1" s="32"/>
      <c r="SMK1" s="32"/>
      <c r="SML1" s="32"/>
      <c r="SMM1" s="32"/>
      <c r="SMN1" s="32"/>
      <c r="SMO1" s="32"/>
      <c r="SMP1" s="32"/>
      <c r="SMQ1" s="32"/>
      <c r="SMR1" s="32"/>
      <c r="SMS1" s="32"/>
      <c r="SMT1" s="32"/>
      <c r="SMU1" s="32"/>
      <c r="SMV1" s="32"/>
      <c r="SMW1" s="32"/>
      <c r="SMX1" s="32"/>
      <c r="SMY1" s="32"/>
      <c r="SMZ1" s="32"/>
      <c r="SNA1" s="32"/>
      <c r="SNB1" s="32"/>
      <c r="SNC1" s="32"/>
      <c r="SND1" s="32"/>
      <c r="SNE1" s="32"/>
      <c r="SNF1" s="32"/>
      <c r="SNG1" s="32"/>
      <c r="SNH1" s="32"/>
      <c r="SNI1" s="32"/>
      <c r="SNJ1" s="32"/>
      <c r="SNK1" s="32"/>
      <c r="SNL1" s="32"/>
      <c r="SNM1" s="32"/>
      <c r="SNN1" s="32"/>
      <c r="SNO1" s="32"/>
      <c r="SNP1" s="32"/>
      <c r="SNQ1" s="32"/>
      <c r="SNR1" s="32"/>
      <c r="SNS1" s="32"/>
      <c r="SNT1" s="32"/>
      <c r="SNU1" s="32"/>
      <c r="SNV1" s="32"/>
      <c r="SNW1" s="32"/>
      <c r="SNX1" s="32"/>
      <c r="SNY1" s="32"/>
      <c r="SNZ1" s="32"/>
      <c r="SOA1" s="32"/>
      <c r="SOB1" s="32"/>
      <c r="SOC1" s="32"/>
      <c r="SOD1" s="32"/>
      <c r="SOE1" s="32"/>
      <c r="SOF1" s="32"/>
      <c r="SOG1" s="32"/>
      <c r="SOH1" s="32"/>
      <c r="SOI1" s="32"/>
      <c r="SOJ1" s="32"/>
      <c r="SOK1" s="32"/>
      <c r="SOL1" s="32"/>
      <c r="SOM1" s="32"/>
      <c r="SON1" s="32"/>
      <c r="SOO1" s="32"/>
      <c r="SOP1" s="32"/>
      <c r="SOQ1" s="32"/>
      <c r="SOR1" s="32"/>
      <c r="SOS1" s="32"/>
      <c r="SOT1" s="32"/>
      <c r="SOU1" s="32"/>
      <c r="SOV1" s="32"/>
      <c r="SOW1" s="32"/>
      <c r="SOX1" s="32"/>
      <c r="SOY1" s="32"/>
      <c r="SOZ1" s="32"/>
      <c r="SPA1" s="32"/>
      <c r="SPB1" s="32"/>
      <c r="SPC1" s="32"/>
      <c r="SPD1" s="32"/>
      <c r="SPE1" s="32"/>
      <c r="SPF1" s="32"/>
      <c r="SPG1" s="32"/>
      <c r="SPH1" s="32"/>
      <c r="SPI1" s="32"/>
      <c r="SPJ1" s="32"/>
      <c r="SPK1" s="32"/>
      <c r="SPL1" s="32"/>
      <c r="SPM1" s="32"/>
      <c r="SPN1" s="32"/>
      <c r="SPO1" s="32"/>
      <c r="SPP1" s="32"/>
      <c r="SPQ1" s="32"/>
      <c r="SPR1" s="32"/>
      <c r="SPS1" s="32"/>
      <c r="SPT1" s="32"/>
      <c r="SPU1" s="32"/>
      <c r="SPV1" s="32"/>
      <c r="SPW1" s="32"/>
      <c r="SPX1" s="32"/>
      <c r="SPY1" s="32"/>
      <c r="SPZ1" s="32"/>
      <c r="SQA1" s="32"/>
      <c r="SQB1" s="32"/>
      <c r="SQC1" s="32"/>
      <c r="SQD1" s="32"/>
      <c r="SQE1" s="32"/>
      <c r="SQF1" s="32"/>
      <c r="SQG1" s="32"/>
      <c r="SQH1" s="32"/>
      <c r="SQI1" s="32"/>
      <c r="SQJ1" s="32"/>
      <c r="SQK1" s="32"/>
      <c r="SQL1" s="32"/>
      <c r="SQM1" s="32"/>
      <c r="SQN1" s="32"/>
      <c r="SQO1" s="32"/>
      <c r="SQP1" s="32"/>
      <c r="SQQ1" s="32"/>
      <c r="SQR1" s="32"/>
      <c r="SQS1" s="32"/>
      <c r="SQT1" s="32"/>
      <c r="SQU1" s="32"/>
      <c r="SQV1" s="32"/>
      <c r="SQW1" s="32"/>
      <c r="SQX1" s="32"/>
      <c r="SQY1" s="32"/>
      <c r="SQZ1" s="32"/>
      <c r="SRA1" s="32"/>
      <c r="SRB1" s="32"/>
      <c r="SRC1" s="32"/>
      <c r="SRD1" s="32"/>
      <c r="SRE1" s="32"/>
      <c r="SRF1" s="32"/>
      <c r="SRG1" s="32"/>
      <c r="SRH1" s="32"/>
      <c r="SRI1" s="32"/>
      <c r="SRJ1" s="32"/>
      <c r="SRK1" s="32"/>
      <c r="SRL1" s="32"/>
      <c r="SRM1" s="32"/>
      <c r="SRN1" s="32"/>
      <c r="SRO1" s="32"/>
      <c r="SRP1" s="32"/>
      <c r="SRQ1" s="32"/>
      <c r="SRR1" s="32"/>
      <c r="SRS1" s="32"/>
      <c r="SRT1" s="32"/>
      <c r="SRU1" s="32"/>
      <c r="SRV1" s="32"/>
      <c r="SRW1" s="32"/>
      <c r="SRX1" s="32"/>
      <c r="SRY1" s="32"/>
      <c r="SRZ1" s="32"/>
      <c r="SSA1" s="32"/>
      <c r="SSB1" s="32"/>
      <c r="SSC1" s="32"/>
      <c r="SSD1" s="32"/>
      <c r="SSE1" s="32"/>
      <c r="SSF1" s="32"/>
      <c r="SSG1" s="32"/>
      <c r="SSH1" s="32"/>
      <c r="SSI1" s="32"/>
      <c r="SSJ1" s="32"/>
      <c r="SSK1" s="32"/>
      <c r="SSL1" s="32"/>
      <c r="SSM1" s="32"/>
      <c r="SSN1" s="32"/>
      <c r="SSO1" s="32"/>
      <c r="SSP1" s="32"/>
      <c r="SSQ1" s="32"/>
      <c r="SSR1" s="32"/>
      <c r="SSS1" s="32"/>
      <c r="SST1" s="32"/>
      <c r="SSU1" s="32"/>
      <c r="SSV1" s="32"/>
      <c r="SSW1" s="32"/>
      <c r="SSX1" s="32"/>
      <c r="SSY1" s="32"/>
      <c r="SSZ1" s="32"/>
      <c r="STA1" s="32"/>
      <c r="STB1" s="32"/>
      <c r="STC1" s="32"/>
      <c r="STD1" s="32"/>
      <c r="STE1" s="32"/>
      <c r="STF1" s="32"/>
      <c r="STG1" s="32"/>
      <c r="STH1" s="32"/>
      <c r="STI1" s="32"/>
      <c r="STJ1" s="32"/>
      <c r="STK1" s="32"/>
      <c r="STL1" s="32"/>
      <c r="STM1" s="32"/>
      <c r="STN1" s="32"/>
      <c r="STO1" s="32"/>
      <c r="STP1" s="32"/>
      <c r="STQ1" s="32"/>
      <c r="STR1" s="32"/>
      <c r="STS1" s="32"/>
      <c r="STT1" s="32"/>
      <c r="STU1" s="32"/>
      <c r="STV1" s="32"/>
      <c r="STW1" s="32"/>
      <c r="STX1" s="32"/>
      <c r="STY1" s="32"/>
      <c r="STZ1" s="32"/>
      <c r="SUA1" s="32"/>
      <c r="SUB1" s="32"/>
      <c r="SUC1" s="32"/>
      <c r="SUD1" s="32"/>
      <c r="SUE1" s="32"/>
      <c r="SUF1" s="32"/>
      <c r="SUG1" s="32"/>
      <c r="SUH1" s="32"/>
      <c r="SUI1" s="32"/>
      <c r="SUJ1" s="32"/>
      <c r="SUK1" s="32"/>
      <c r="SUL1" s="32"/>
      <c r="SUM1" s="32"/>
      <c r="SUN1" s="32"/>
      <c r="SUO1" s="32"/>
      <c r="SUP1" s="32"/>
      <c r="SUQ1" s="32"/>
      <c r="SUR1" s="32"/>
      <c r="SUS1" s="32"/>
      <c r="SUT1" s="32"/>
      <c r="SUU1" s="32"/>
      <c r="SUV1" s="32"/>
      <c r="SUW1" s="32"/>
      <c r="SUX1" s="32"/>
      <c r="SUY1" s="32"/>
      <c r="SUZ1" s="32"/>
      <c r="SVA1" s="32"/>
      <c r="SVB1" s="32"/>
      <c r="SVC1" s="32"/>
      <c r="SVD1" s="32"/>
      <c r="SVE1" s="32"/>
      <c r="SVF1" s="32"/>
      <c r="SVG1" s="32"/>
      <c r="SVH1" s="32"/>
      <c r="SVI1" s="32"/>
      <c r="SVJ1" s="32"/>
      <c r="SVK1" s="32"/>
      <c r="SVL1" s="32"/>
      <c r="SVM1" s="32"/>
      <c r="SVN1" s="32"/>
      <c r="SVO1" s="32"/>
      <c r="SVP1" s="32"/>
      <c r="SVQ1" s="32"/>
      <c r="SVR1" s="32"/>
      <c r="SVS1" s="32"/>
      <c r="SVT1" s="32"/>
      <c r="SVU1" s="32"/>
      <c r="SVV1" s="32"/>
      <c r="SVW1" s="32"/>
      <c r="SVX1" s="32"/>
      <c r="SVY1" s="32"/>
      <c r="SVZ1" s="32"/>
      <c r="SWA1" s="32"/>
      <c r="SWB1" s="32"/>
      <c r="SWC1" s="32"/>
      <c r="SWD1" s="32"/>
      <c r="SWE1" s="32"/>
      <c r="SWF1" s="32"/>
      <c r="SWG1" s="32"/>
      <c r="SWH1" s="32"/>
      <c r="SWI1" s="32"/>
      <c r="SWJ1" s="32"/>
      <c r="SWK1" s="32"/>
      <c r="SWL1" s="32"/>
      <c r="SWM1" s="32"/>
      <c r="SWN1" s="32"/>
      <c r="SWO1" s="32"/>
      <c r="SWP1" s="32"/>
      <c r="SWQ1" s="32"/>
      <c r="SWR1" s="32"/>
      <c r="SWS1" s="32"/>
      <c r="SWT1" s="32"/>
      <c r="SWU1" s="32"/>
      <c r="SWV1" s="32"/>
      <c r="SWW1" s="32"/>
      <c r="SWX1" s="32"/>
      <c r="SWY1" s="32"/>
      <c r="SWZ1" s="32"/>
      <c r="SXA1" s="32"/>
      <c r="SXB1" s="32"/>
      <c r="SXC1" s="32"/>
      <c r="SXD1" s="32"/>
      <c r="SXE1" s="32"/>
      <c r="SXF1" s="32"/>
      <c r="SXG1" s="32"/>
      <c r="SXH1" s="32"/>
      <c r="SXI1" s="32"/>
      <c r="SXJ1" s="32"/>
      <c r="SXK1" s="32"/>
      <c r="SXL1" s="32"/>
      <c r="SXM1" s="32"/>
      <c r="SXN1" s="32"/>
      <c r="SXO1" s="32"/>
      <c r="SXP1" s="32"/>
      <c r="SXQ1" s="32"/>
      <c r="SXR1" s="32"/>
      <c r="SXS1" s="32"/>
      <c r="SXT1" s="32"/>
      <c r="SXU1" s="32"/>
      <c r="SXV1" s="32"/>
      <c r="SXW1" s="32"/>
      <c r="SXX1" s="32"/>
      <c r="SXY1" s="32"/>
      <c r="SXZ1" s="32"/>
      <c r="SYA1" s="32"/>
      <c r="SYB1" s="32"/>
      <c r="SYC1" s="32"/>
      <c r="SYD1" s="32"/>
      <c r="SYE1" s="32"/>
      <c r="SYF1" s="32"/>
      <c r="SYG1" s="32"/>
      <c r="SYH1" s="32"/>
      <c r="SYI1" s="32"/>
      <c r="SYJ1" s="32"/>
      <c r="SYK1" s="32"/>
      <c r="SYL1" s="32"/>
      <c r="SYM1" s="32"/>
      <c r="SYN1" s="32"/>
      <c r="SYO1" s="32"/>
      <c r="SYP1" s="32"/>
      <c r="SYQ1" s="32"/>
      <c r="SYR1" s="32"/>
      <c r="SYS1" s="32"/>
      <c r="SYT1" s="32"/>
      <c r="SYU1" s="32"/>
      <c r="SYV1" s="32"/>
      <c r="SYW1" s="32"/>
      <c r="SYX1" s="32"/>
      <c r="SYY1" s="32"/>
      <c r="SYZ1" s="32"/>
      <c r="SZA1" s="32"/>
      <c r="SZB1" s="32"/>
      <c r="SZC1" s="32"/>
      <c r="SZD1" s="32"/>
      <c r="SZE1" s="32"/>
      <c r="SZF1" s="32"/>
      <c r="SZG1" s="32"/>
      <c r="SZH1" s="32"/>
      <c r="SZI1" s="32"/>
      <c r="SZJ1" s="32"/>
      <c r="SZK1" s="32"/>
      <c r="SZL1" s="32"/>
      <c r="SZM1" s="32"/>
      <c r="SZN1" s="32"/>
      <c r="SZO1" s="32"/>
      <c r="SZP1" s="32"/>
      <c r="SZQ1" s="32"/>
      <c r="SZR1" s="32"/>
      <c r="SZS1" s="32"/>
      <c r="SZT1" s="32"/>
      <c r="SZU1" s="32"/>
      <c r="SZV1" s="32"/>
      <c r="SZW1" s="32"/>
      <c r="SZX1" s="32"/>
      <c r="SZY1" s="32"/>
      <c r="SZZ1" s="32"/>
      <c r="TAA1" s="32"/>
      <c r="TAB1" s="32"/>
      <c r="TAC1" s="32"/>
      <c r="TAD1" s="32"/>
      <c r="TAE1" s="32"/>
      <c r="TAF1" s="32"/>
      <c r="TAG1" s="32"/>
      <c r="TAH1" s="32"/>
      <c r="TAI1" s="32"/>
      <c r="TAJ1" s="32"/>
      <c r="TAK1" s="32"/>
      <c r="TAL1" s="32"/>
      <c r="TAM1" s="32"/>
      <c r="TAN1" s="32"/>
      <c r="TAO1" s="32"/>
      <c r="TAP1" s="32"/>
      <c r="TAQ1" s="32"/>
      <c r="TAR1" s="32"/>
      <c r="TAS1" s="32"/>
      <c r="TAT1" s="32"/>
      <c r="TAU1" s="32"/>
      <c r="TAV1" s="32"/>
      <c r="TAW1" s="32"/>
      <c r="TAX1" s="32"/>
      <c r="TAY1" s="32"/>
      <c r="TAZ1" s="32"/>
      <c r="TBA1" s="32"/>
      <c r="TBB1" s="32"/>
      <c r="TBC1" s="32"/>
      <c r="TBD1" s="32"/>
      <c r="TBE1" s="32"/>
      <c r="TBF1" s="32"/>
      <c r="TBG1" s="32"/>
      <c r="TBH1" s="32"/>
      <c r="TBI1" s="32"/>
      <c r="TBJ1" s="32"/>
      <c r="TBK1" s="32"/>
      <c r="TBL1" s="32"/>
      <c r="TBM1" s="32"/>
      <c r="TBN1" s="32"/>
      <c r="TBO1" s="32"/>
      <c r="TBP1" s="32"/>
      <c r="TBQ1" s="32"/>
      <c r="TBR1" s="32"/>
      <c r="TBS1" s="32"/>
      <c r="TBT1" s="32"/>
      <c r="TBU1" s="32"/>
      <c r="TBV1" s="32"/>
      <c r="TBW1" s="32"/>
      <c r="TBX1" s="32"/>
      <c r="TBY1" s="32"/>
      <c r="TBZ1" s="32"/>
      <c r="TCA1" s="32"/>
      <c r="TCB1" s="32"/>
      <c r="TCC1" s="32"/>
      <c r="TCD1" s="32"/>
      <c r="TCE1" s="32"/>
      <c r="TCF1" s="32"/>
      <c r="TCG1" s="32"/>
      <c r="TCH1" s="32"/>
      <c r="TCI1" s="32"/>
      <c r="TCJ1" s="32"/>
      <c r="TCK1" s="32"/>
      <c r="TCL1" s="32"/>
      <c r="TCM1" s="32"/>
      <c r="TCN1" s="32"/>
      <c r="TCO1" s="32"/>
      <c r="TCP1" s="32"/>
      <c r="TCQ1" s="32"/>
      <c r="TCR1" s="32"/>
      <c r="TCS1" s="32"/>
      <c r="TCT1" s="32"/>
      <c r="TCU1" s="32"/>
      <c r="TCV1" s="32"/>
      <c r="TCW1" s="32"/>
      <c r="TCX1" s="32"/>
      <c r="TCY1" s="32"/>
      <c r="TCZ1" s="32"/>
      <c r="TDA1" s="32"/>
      <c r="TDB1" s="32"/>
      <c r="TDC1" s="32"/>
      <c r="TDD1" s="32"/>
      <c r="TDE1" s="32"/>
      <c r="TDF1" s="32"/>
      <c r="TDG1" s="32"/>
      <c r="TDH1" s="32"/>
      <c r="TDI1" s="32"/>
      <c r="TDJ1" s="32"/>
      <c r="TDK1" s="32"/>
      <c r="TDL1" s="32"/>
      <c r="TDM1" s="32"/>
      <c r="TDN1" s="32"/>
      <c r="TDO1" s="32"/>
      <c r="TDP1" s="32"/>
      <c r="TDQ1" s="32"/>
      <c r="TDR1" s="32"/>
      <c r="TDS1" s="32"/>
      <c r="TDT1" s="32"/>
      <c r="TDU1" s="32"/>
      <c r="TDV1" s="32"/>
      <c r="TDW1" s="32"/>
      <c r="TDX1" s="32"/>
      <c r="TDY1" s="32"/>
      <c r="TDZ1" s="32"/>
      <c r="TEA1" s="32"/>
      <c r="TEB1" s="32"/>
      <c r="TEC1" s="32"/>
      <c r="TED1" s="32"/>
      <c r="TEE1" s="32"/>
      <c r="TEF1" s="32"/>
      <c r="TEG1" s="32"/>
      <c r="TEH1" s="32"/>
      <c r="TEI1" s="32"/>
      <c r="TEJ1" s="32"/>
      <c r="TEK1" s="32"/>
      <c r="TEL1" s="32"/>
      <c r="TEM1" s="32"/>
      <c r="TEN1" s="32"/>
      <c r="TEO1" s="32"/>
      <c r="TEP1" s="32"/>
      <c r="TEQ1" s="32"/>
      <c r="TER1" s="32"/>
      <c r="TES1" s="32"/>
      <c r="TET1" s="32"/>
      <c r="TEU1" s="32"/>
      <c r="TEV1" s="32"/>
      <c r="TEW1" s="32"/>
      <c r="TEX1" s="32"/>
      <c r="TEY1" s="32"/>
      <c r="TEZ1" s="32"/>
      <c r="TFA1" s="32"/>
      <c r="TFB1" s="32"/>
      <c r="TFC1" s="32"/>
      <c r="TFD1" s="32"/>
      <c r="TFE1" s="32"/>
      <c r="TFF1" s="32"/>
      <c r="TFG1" s="32"/>
      <c r="TFH1" s="32"/>
      <c r="TFI1" s="32"/>
      <c r="TFJ1" s="32"/>
      <c r="TFK1" s="32"/>
      <c r="TFL1" s="32"/>
      <c r="TFM1" s="32"/>
      <c r="TFN1" s="32"/>
      <c r="TFO1" s="32"/>
      <c r="TFP1" s="32"/>
      <c r="TFQ1" s="32"/>
      <c r="TFR1" s="32"/>
      <c r="TFS1" s="32"/>
      <c r="TFT1" s="32"/>
      <c r="TFU1" s="32"/>
      <c r="TFV1" s="32"/>
      <c r="TFW1" s="32"/>
      <c r="TFX1" s="32"/>
      <c r="TFY1" s="32"/>
      <c r="TFZ1" s="32"/>
      <c r="TGA1" s="32"/>
      <c r="TGB1" s="32"/>
      <c r="TGC1" s="32"/>
      <c r="TGD1" s="32"/>
      <c r="TGE1" s="32"/>
      <c r="TGF1" s="32"/>
      <c r="TGG1" s="32"/>
      <c r="TGH1" s="32"/>
      <c r="TGI1" s="32"/>
      <c r="TGJ1" s="32"/>
      <c r="TGK1" s="32"/>
      <c r="TGL1" s="32"/>
      <c r="TGM1" s="32"/>
      <c r="TGN1" s="32"/>
      <c r="TGO1" s="32"/>
      <c r="TGP1" s="32"/>
      <c r="TGQ1" s="32"/>
      <c r="TGR1" s="32"/>
      <c r="TGS1" s="32"/>
      <c r="TGT1" s="32"/>
      <c r="TGU1" s="32"/>
      <c r="TGV1" s="32"/>
      <c r="TGW1" s="32"/>
      <c r="TGX1" s="32"/>
      <c r="TGY1" s="32"/>
      <c r="TGZ1" s="32"/>
      <c r="THA1" s="32"/>
      <c r="THB1" s="32"/>
      <c r="THC1" s="32"/>
      <c r="THD1" s="32"/>
      <c r="THE1" s="32"/>
      <c r="THF1" s="32"/>
      <c r="THG1" s="32"/>
      <c r="THH1" s="32"/>
      <c r="THI1" s="32"/>
      <c r="THJ1" s="32"/>
      <c r="THK1" s="32"/>
      <c r="THL1" s="32"/>
      <c r="THM1" s="32"/>
      <c r="THN1" s="32"/>
      <c r="THO1" s="32"/>
      <c r="THP1" s="32"/>
      <c r="THQ1" s="32"/>
      <c r="THR1" s="32"/>
      <c r="THS1" s="32"/>
      <c r="THT1" s="32"/>
      <c r="THU1" s="32"/>
      <c r="THV1" s="32"/>
      <c r="THW1" s="32"/>
      <c r="THX1" s="32"/>
      <c r="THY1" s="32"/>
      <c r="THZ1" s="32"/>
      <c r="TIA1" s="32"/>
      <c r="TIB1" s="32"/>
      <c r="TIC1" s="32"/>
      <c r="TID1" s="32"/>
      <c r="TIE1" s="32"/>
      <c r="TIF1" s="32"/>
      <c r="TIG1" s="32"/>
      <c r="TIH1" s="32"/>
      <c r="TII1" s="32"/>
      <c r="TIJ1" s="32"/>
      <c r="TIK1" s="32"/>
      <c r="TIL1" s="32"/>
      <c r="TIM1" s="32"/>
      <c r="TIN1" s="32"/>
      <c r="TIO1" s="32"/>
      <c r="TIP1" s="32"/>
      <c r="TIQ1" s="32"/>
      <c r="TIR1" s="32"/>
      <c r="TIS1" s="32"/>
      <c r="TIT1" s="32"/>
      <c r="TIU1" s="32"/>
      <c r="TIV1" s="32"/>
      <c r="TIW1" s="32"/>
      <c r="TIX1" s="32"/>
      <c r="TIY1" s="32"/>
      <c r="TIZ1" s="32"/>
      <c r="TJA1" s="32"/>
      <c r="TJB1" s="32"/>
      <c r="TJC1" s="32"/>
      <c r="TJD1" s="32"/>
      <c r="TJE1" s="32"/>
      <c r="TJF1" s="32"/>
      <c r="TJG1" s="32"/>
      <c r="TJH1" s="32"/>
      <c r="TJI1" s="32"/>
      <c r="TJJ1" s="32"/>
      <c r="TJK1" s="32"/>
      <c r="TJL1" s="32"/>
      <c r="TJM1" s="32"/>
      <c r="TJN1" s="32"/>
      <c r="TJO1" s="32"/>
      <c r="TJP1" s="32"/>
      <c r="TJQ1" s="32"/>
      <c r="TJR1" s="32"/>
      <c r="TJS1" s="32"/>
      <c r="TJT1" s="32"/>
      <c r="TJU1" s="32"/>
      <c r="TJV1" s="32"/>
      <c r="TJW1" s="32"/>
      <c r="TJX1" s="32"/>
      <c r="TJY1" s="32"/>
      <c r="TJZ1" s="32"/>
      <c r="TKA1" s="32"/>
      <c r="TKB1" s="32"/>
      <c r="TKC1" s="32"/>
      <c r="TKD1" s="32"/>
      <c r="TKE1" s="32"/>
      <c r="TKF1" s="32"/>
      <c r="TKG1" s="32"/>
      <c r="TKH1" s="32"/>
      <c r="TKI1" s="32"/>
      <c r="TKJ1" s="32"/>
      <c r="TKK1" s="32"/>
      <c r="TKL1" s="32"/>
      <c r="TKM1" s="32"/>
      <c r="TKN1" s="32"/>
      <c r="TKO1" s="32"/>
      <c r="TKP1" s="32"/>
      <c r="TKQ1" s="32"/>
      <c r="TKR1" s="32"/>
      <c r="TKS1" s="32"/>
      <c r="TKT1" s="32"/>
      <c r="TKU1" s="32"/>
      <c r="TKV1" s="32"/>
      <c r="TKW1" s="32"/>
      <c r="TKX1" s="32"/>
      <c r="TKY1" s="32"/>
      <c r="TKZ1" s="32"/>
      <c r="TLA1" s="32"/>
      <c r="TLB1" s="32"/>
      <c r="TLC1" s="32"/>
      <c r="TLD1" s="32"/>
      <c r="TLE1" s="32"/>
      <c r="TLF1" s="32"/>
      <c r="TLG1" s="32"/>
      <c r="TLH1" s="32"/>
      <c r="TLI1" s="32"/>
      <c r="TLJ1" s="32"/>
      <c r="TLK1" s="32"/>
      <c r="TLL1" s="32"/>
      <c r="TLM1" s="32"/>
      <c r="TLN1" s="32"/>
      <c r="TLO1" s="32"/>
      <c r="TLP1" s="32"/>
      <c r="TLQ1" s="32"/>
      <c r="TLR1" s="32"/>
      <c r="TLS1" s="32"/>
      <c r="TLT1" s="32"/>
      <c r="TLU1" s="32"/>
      <c r="TLV1" s="32"/>
      <c r="TLW1" s="32"/>
      <c r="TLX1" s="32"/>
      <c r="TLY1" s="32"/>
      <c r="TLZ1" s="32"/>
      <c r="TMA1" s="32"/>
      <c r="TMB1" s="32"/>
      <c r="TMC1" s="32"/>
      <c r="TMD1" s="32"/>
      <c r="TME1" s="32"/>
      <c r="TMF1" s="32"/>
      <c r="TMG1" s="32"/>
      <c r="TMH1" s="32"/>
      <c r="TMI1" s="32"/>
      <c r="TMJ1" s="32"/>
      <c r="TMK1" s="32"/>
      <c r="TML1" s="32"/>
      <c r="TMM1" s="32"/>
      <c r="TMN1" s="32"/>
      <c r="TMO1" s="32"/>
      <c r="TMP1" s="32"/>
      <c r="TMQ1" s="32"/>
      <c r="TMR1" s="32"/>
      <c r="TMS1" s="32"/>
      <c r="TMT1" s="32"/>
      <c r="TMU1" s="32"/>
      <c r="TMV1" s="32"/>
      <c r="TMW1" s="32"/>
      <c r="TMX1" s="32"/>
      <c r="TMY1" s="32"/>
      <c r="TMZ1" s="32"/>
      <c r="TNA1" s="32"/>
      <c r="TNB1" s="32"/>
      <c r="TNC1" s="32"/>
      <c r="TND1" s="32"/>
      <c r="TNE1" s="32"/>
      <c r="TNF1" s="32"/>
      <c r="TNG1" s="32"/>
      <c r="TNH1" s="32"/>
      <c r="TNI1" s="32"/>
      <c r="TNJ1" s="32"/>
      <c r="TNK1" s="32"/>
      <c r="TNL1" s="32"/>
      <c r="TNM1" s="32"/>
      <c r="TNN1" s="32"/>
      <c r="TNO1" s="32"/>
      <c r="TNP1" s="32"/>
      <c r="TNQ1" s="32"/>
      <c r="TNR1" s="32"/>
      <c r="TNS1" s="32"/>
      <c r="TNT1" s="32"/>
      <c r="TNU1" s="32"/>
      <c r="TNV1" s="32"/>
      <c r="TNW1" s="32"/>
      <c r="TNX1" s="32"/>
      <c r="TNY1" s="32"/>
      <c r="TNZ1" s="32"/>
      <c r="TOA1" s="32"/>
      <c r="TOB1" s="32"/>
      <c r="TOC1" s="32"/>
      <c r="TOD1" s="32"/>
      <c r="TOE1" s="32"/>
      <c r="TOF1" s="32"/>
      <c r="TOG1" s="32"/>
      <c r="TOH1" s="32"/>
      <c r="TOI1" s="32"/>
      <c r="TOJ1" s="32"/>
      <c r="TOK1" s="32"/>
      <c r="TOL1" s="32"/>
      <c r="TOM1" s="32"/>
      <c r="TON1" s="32"/>
      <c r="TOO1" s="32"/>
      <c r="TOP1" s="32"/>
      <c r="TOQ1" s="32"/>
      <c r="TOR1" s="32"/>
      <c r="TOS1" s="32"/>
      <c r="TOT1" s="32"/>
      <c r="TOU1" s="32"/>
      <c r="TOV1" s="32"/>
      <c r="TOW1" s="32"/>
      <c r="TOX1" s="32"/>
      <c r="TOY1" s="32"/>
      <c r="TOZ1" s="32"/>
      <c r="TPA1" s="32"/>
      <c r="TPB1" s="32"/>
      <c r="TPC1" s="32"/>
      <c r="TPD1" s="32"/>
      <c r="TPE1" s="32"/>
      <c r="TPF1" s="32"/>
      <c r="TPG1" s="32"/>
      <c r="TPH1" s="32"/>
      <c r="TPI1" s="32"/>
      <c r="TPJ1" s="32"/>
      <c r="TPK1" s="32"/>
      <c r="TPL1" s="32"/>
      <c r="TPM1" s="32"/>
      <c r="TPN1" s="32"/>
      <c r="TPO1" s="32"/>
      <c r="TPP1" s="32"/>
      <c r="TPQ1" s="32"/>
      <c r="TPR1" s="32"/>
      <c r="TPS1" s="32"/>
      <c r="TPT1" s="32"/>
      <c r="TPU1" s="32"/>
      <c r="TPV1" s="32"/>
      <c r="TPW1" s="32"/>
      <c r="TPX1" s="32"/>
      <c r="TPY1" s="32"/>
      <c r="TPZ1" s="32"/>
      <c r="TQA1" s="32"/>
      <c r="TQB1" s="32"/>
      <c r="TQC1" s="32"/>
      <c r="TQD1" s="32"/>
      <c r="TQE1" s="32"/>
      <c r="TQF1" s="32"/>
      <c r="TQG1" s="32"/>
      <c r="TQH1" s="32"/>
      <c r="TQI1" s="32"/>
      <c r="TQJ1" s="32"/>
      <c r="TQK1" s="32"/>
      <c r="TQL1" s="32"/>
      <c r="TQM1" s="32"/>
      <c r="TQN1" s="32"/>
      <c r="TQO1" s="32"/>
      <c r="TQP1" s="32"/>
      <c r="TQQ1" s="32"/>
      <c r="TQR1" s="32"/>
      <c r="TQS1" s="32"/>
      <c r="TQT1" s="32"/>
      <c r="TQU1" s="32"/>
      <c r="TQV1" s="32"/>
      <c r="TQW1" s="32"/>
      <c r="TQX1" s="32"/>
      <c r="TQY1" s="32"/>
      <c r="TQZ1" s="32"/>
      <c r="TRA1" s="32"/>
      <c r="TRB1" s="32"/>
      <c r="TRC1" s="32"/>
      <c r="TRD1" s="32"/>
      <c r="TRE1" s="32"/>
      <c r="TRF1" s="32"/>
      <c r="TRG1" s="32"/>
      <c r="TRH1" s="32"/>
      <c r="TRI1" s="32"/>
      <c r="TRJ1" s="32"/>
      <c r="TRK1" s="32"/>
      <c r="TRL1" s="32"/>
      <c r="TRM1" s="32"/>
      <c r="TRN1" s="32"/>
      <c r="TRO1" s="32"/>
      <c r="TRP1" s="32"/>
      <c r="TRQ1" s="32"/>
      <c r="TRR1" s="32"/>
      <c r="TRS1" s="32"/>
      <c r="TRT1" s="32"/>
      <c r="TRU1" s="32"/>
      <c r="TRV1" s="32"/>
      <c r="TRW1" s="32"/>
      <c r="TRX1" s="32"/>
      <c r="TRY1" s="32"/>
      <c r="TRZ1" s="32"/>
      <c r="TSA1" s="32"/>
      <c r="TSB1" s="32"/>
      <c r="TSC1" s="32"/>
      <c r="TSD1" s="32"/>
      <c r="TSE1" s="32"/>
      <c r="TSF1" s="32"/>
      <c r="TSG1" s="32"/>
      <c r="TSH1" s="32"/>
      <c r="TSI1" s="32"/>
      <c r="TSJ1" s="32"/>
      <c r="TSK1" s="32"/>
      <c r="TSL1" s="32"/>
      <c r="TSM1" s="32"/>
      <c r="TSN1" s="32"/>
      <c r="TSO1" s="32"/>
      <c r="TSP1" s="32"/>
      <c r="TSQ1" s="32"/>
      <c r="TSR1" s="32"/>
      <c r="TSS1" s="32"/>
      <c r="TST1" s="32"/>
      <c r="TSU1" s="32"/>
      <c r="TSV1" s="32"/>
      <c r="TSW1" s="32"/>
      <c r="TSX1" s="32"/>
      <c r="TSY1" s="32"/>
      <c r="TSZ1" s="32"/>
      <c r="TTA1" s="32"/>
      <c r="TTB1" s="32"/>
      <c r="TTC1" s="32"/>
      <c r="TTD1" s="32"/>
      <c r="TTE1" s="32"/>
      <c r="TTF1" s="32"/>
      <c r="TTG1" s="32"/>
      <c r="TTH1" s="32"/>
      <c r="TTI1" s="32"/>
      <c r="TTJ1" s="32"/>
      <c r="TTK1" s="32"/>
      <c r="TTL1" s="32"/>
      <c r="TTM1" s="32"/>
      <c r="TTN1" s="32"/>
      <c r="TTO1" s="32"/>
      <c r="TTP1" s="32"/>
      <c r="TTQ1" s="32"/>
      <c r="TTR1" s="32"/>
      <c r="TTS1" s="32"/>
      <c r="TTT1" s="32"/>
      <c r="TTU1" s="32"/>
      <c r="TTV1" s="32"/>
      <c r="TTW1" s="32"/>
      <c r="TTX1" s="32"/>
      <c r="TTY1" s="32"/>
      <c r="TTZ1" s="32"/>
      <c r="TUA1" s="32"/>
      <c r="TUB1" s="32"/>
      <c r="TUC1" s="32"/>
      <c r="TUD1" s="32"/>
      <c r="TUE1" s="32"/>
      <c r="TUF1" s="32"/>
      <c r="TUG1" s="32"/>
      <c r="TUH1" s="32"/>
      <c r="TUI1" s="32"/>
      <c r="TUJ1" s="32"/>
      <c r="TUK1" s="32"/>
      <c r="TUL1" s="32"/>
      <c r="TUM1" s="32"/>
      <c r="TUN1" s="32"/>
      <c r="TUO1" s="32"/>
      <c r="TUP1" s="32"/>
      <c r="TUQ1" s="32"/>
      <c r="TUR1" s="32"/>
      <c r="TUS1" s="32"/>
      <c r="TUT1" s="32"/>
      <c r="TUU1" s="32"/>
      <c r="TUV1" s="32"/>
      <c r="TUW1" s="32"/>
      <c r="TUX1" s="32"/>
      <c r="TUY1" s="32"/>
      <c r="TUZ1" s="32"/>
      <c r="TVA1" s="32"/>
      <c r="TVB1" s="32"/>
      <c r="TVC1" s="32"/>
      <c r="TVD1" s="32"/>
      <c r="TVE1" s="32"/>
      <c r="TVF1" s="32"/>
      <c r="TVG1" s="32"/>
      <c r="TVH1" s="32"/>
      <c r="TVI1" s="32"/>
      <c r="TVJ1" s="32"/>
      <c r="TVK1" s="32"/>
      <c r="TVL1" s="32"/>
      <c r="TVM1" s="32"/>
      <c r="TVN1" s="32"/>
      <c r="TVO1" s="32"/>
      <c r="TVP1" s="32"/>
      <c r="TVQ1" s="32"/>
      <c r="TVR1" s="32"/>
      <c r="TVS1" s="32"/>
      <c r="TVT1" s="32"/>
      <c r="TVU1" s="32"/>
      <c r="TVV1" s="32"/>
      <c r="TVW1" s="32"/>
      <c r="TVX1" s="32"/>
      <c r="TVY1" s="32"/>
      <c r="TVZ1" s="32"/>
      <c r="TWA1" s="32"/>
      <c r="TWB1" s="32"/>
      <c r="TWC1" s="32"/>
      <c r="TWD1" s="32"/>
      <c r="TWE1" s="32"/>
      <c r="TWF1" s="32"/>
      <c r="TWG1" s="32"/>
      <c r="TWH1" s="32"/>
      <c r="TWI1" s="32"/>
      <c r="TWJ1" s="32"/>
      <c r="TWK1" s="32"/>
      <c r="TWL1" s="32"/>
      <c r="TWM1" s="32"/>
      <c r="TWN1" s="32"/>
      <c r="TWO1" s="32"/>
      <c r="TWP1" s="32"/>
      <c r="TWQ1" s="32"/>
      <c r="TWR1" s="32"/>
      <c r="TWS1" s="32"/>
      <c r="TWT1" s="32"/>
      <c r="TWU1" s="32"/>
      <c r="TWV1" s="32"/>
      <c r="TWW1" s="32"/>
      <c r="TWX1" s="32"/>
      <c r="TWY1" s="32"/>
      <c r="TWZ1" s="32"/>
      <c r="TXA1" s="32"/>
      <c r="TXB1" s="32"/>
      <c r="TXC1" s="32"/>
      <c r="TXD1" s="32"/>
      <c r="TXE1" s="32"/>
      <c r="TXF1" s="32"/>
      <c r="TXG1" s="32"/>
      <c r="TXH1" s="32"/>
      <c r="TXI1" s="32"/>
      <c r="TXJ1" s="32"/>
      <c r="TXK1" s="32"/>
      <c r="TXL1" s="32"/>
      <c r="TXM1" s="32"/>
      <c r="TXN1" s="32"/>
      <c r="TXO1" s="32"/>
      <c r="TXP1" s="32"/>
      <c r="TXQ1" s="32"/>
      <c r="TXR1" s="32"/>
      <c r="TXS1" s="32"/>
      <c r="TXT1" s="32"/>
      <c r="TXU1" s="32"/>
      <c r="TXV1" s="32"/>
      <c r="TXW1" s="32"/>
      <c r="TXX1" s="32"/>
      <c r="TXY1" s="32"/>
      <c r="TXZ1" s="32"/>
      <c r="TYA1" s="32"/>
      <c r="TYB1" s="32"/>
      <c r="TYC1" s="32"/>
      <c r="TYD1" s="32"/>
      <c r="TYE1" s="32"/>
      <c r="TYF1" s="32"/>
      <c r="TYG1" s="32"/>
      <c r="TYH1" s="32"/>
      <c r="TYI1" s="32"/>
      <c r="TYJ1" s="32"/>
      <c r="TYK1" s="32"/>
      <c r="TYL1" s="32"/>
      <c r="TYM1" s="32"/>
      <c r="TYN1" s="32"/>
      <c r="TYO1" s="32"/>
      <c r="TYP1" s="32"/>
      <c r="TYQ1" s="32"/>
      <c r="TYR1" s="32"/>
      <c r="TYS1" s="32"/>
      <c r="TYT1" s="32"/>
      <c r="TYU1" s="32"/>
      <c r="TYV1" s="32"/>
      <c r="TYW1" s="32"/>
      <c r="TYX1" s="32"/>
      <c r="TYY1" s="32"/>
      <c r="TYZ1" s="32"/>
      <c r="TZA1" s="32"/>
      <c r="TZB1" s="32"/>
      <c r="TZC1" s="32"/>
      <c r="TZD1" s="32"/>
      <c r="TZE1" s="32"/>
      <c r="TZF1" s="32"/>
      <c r="TZG1" s="32"/>
      <c r="TZH1" s="32"/>
      <c r="TZI1" s="32"/>
      <c r="TZJ1" s="32"/>
      <c r="TZK1" s="32"/>
      <c r="TZL1" s="32"/>
      <c r="TZM1" s="32"/>
      <c r="TZN1" s="32"/>
      <c r="TZO1" s="32"/>
      <c r="TZP1" s="32"/>
      <c r="TZQ1" s="32"/>
      <c r="TZR1" s="32"/>
      <c r="TZS1" s="32"/>
      <c r="TZT1" s="32"/>
      <c r="TZU1" s="32"/>
      <c r="TZV1" s="32"/>
      <c r="TZW1" s="32"/>
      <c r="TZX1" s="32"/>
      <c r="TZY1" s="32"/>
      <c r="TZZ1" s="32"/>
      <c r="UAA1" s="32"/>
      <c r="UAB1" s="32"/>
      <c r="UAC1" s="32"/>
      <c r="UAD1" s="32"/>
      <c r="UAE1" s="32"/>
      <c r="UAF1" s="32"/>
      <c r="UAG1" s="32"/>
      <c r="UAH1" s="32"/>
      <c r="UAI1" s="32"/>
      <c r="UAJ1" s="32"/>
      <c r="UAK1" s="32"/>
      <c r="UAL1" s="32"/>
      <c r="UAM1" s="32"/>
      <c r="UAN1" s="32"/>
      <c r="UAO1" s="32"/>
      <c r="UAP1" s="32"/>
      <c r="UAQ1" s="32"/>
      <c r="UAR1" s="32"/>
      <c r="UAS1" s="32"/>
      <c r="UAT1" s="32"/>
      <c r="UAU1" s="32"/>
      <c r="UAV1" s="32"/>
      <c r="UAW1" s="32"/>
      <c r="UAX1" s="32"/>
      <c r="UAY1" s="32"/>
      <c r="UAZ1" s="32"/>
      <c r="UBA1" s="32"/>
      <c r="UBB1" s="32"/>
      <c r="UBC1" s="32"/>
      <c r="UBD1" s="32"/>
      <c r="UBE1" s="32"/>
      <c r="UBF1" s="32"/>
      <c r="UBG1" s="32"/>
      <c r="UBH1" s="32"/>
      <c r="UBI1" s="32"/>
      <c r="UBJ1" s="32"/>
      <c r="UBK1" s="32"/>
      <c r="UBL1" s="32"/>
      <c r="UBM1" s="32"/>
      <c r="UBN1" s="32"/>
      <c r="UBO1" s="32"/>
      <c r="UBP1" s="32"/>
      <c r="UBQ1" s="32"/>
      <c r="UBR1" s="32"/>
      <c r="UBS1" s="32"/>
      <c r="UBT1" s="32"/>
      <c r="UBU1" s="32"/>
      <c r="UBV1" s="32"/>
      <c r="UBW1" s="32"/>
      <c r="UBX1" s="32"/>
      <c r="UBY1" s="32"/>
      <c r="UBZ1" s="32"/>
      <c r="UCA1" s="32"/>
      <c r="UCB1" s="32"/>
      <c r="UCC1" s="32"/>
      <c r="UCD1" s="32"/>
      <c r="UCE1" s="32"/>
      <c r="UCF1" s="32"/>
      <c r="UCG1" s="32"/>
      <c r="UCH1" s="32"/>
      <c r="UCI1" s="32"/>
      <c r="UCJ1" s="32"/>
      <c r="UCK1" s="32"/>
      <c r="UCL1" s="32"/>
      <c r="UCM1" s="32"/>
      <c r="UCN1" s="32"/>
      <c r="UCO1" s="32"/>
      <c r="UCP1" s="32"/>
      <c r="UCQ1" s="32"/>
      <c r="UCR1" s="32"/>
      <c r="UCS1" s="32"/>
      <c r="UCT1" s="32"/>
      <c r="UCU1" s="32"/>
      <c r="UCV1" s="32"/>
      <c r="UCW1" s="32"/>
      <c r="UCX1" s="32"/>
      <c r="UCY1" s="32"/>
      <c r="UCZ1" s="32"/>
      <c r="UDA1" s="32"/>
      <c r="UDB1" s="32"/>
      <c r="UDC1" s="32"/>
      <c r="UDD1" s="32"/>
      <c r="UDE1" s="32"/>
      <c r="UDF1" s="32"/>
      <c r="UDG1" s="32"/>
      <c r="UDH1" s="32"/>
      <c r="UDI1" s="32"/>
      <c r="UDJ1" s="32"/>
      <c r="UDK1" s="32"/>
      <c r="UDL1" s="32"/>
      <c r="UDM1" s="32"/>
      <c r="UDN1" s="32"/>
      <c r="UDO1" s="32"/>
      <c r="UDP1" s="32"/>
      <c r="UDQ1" s="32"/>
      <c r="UDR1" s="32"/>
      <c r="UDS1" s="32"/>
      <c r="UDT1" s="32"/>
      <c r="UDU1" s="32"/>
      <c r="UDV1" s="32"/>
      <c r="UDW1" s="32"/>
      <c r="UDX1" s="32"/>
      <c r="UDY1" s="32"/>
      <c r="UDZ1" s="32"/>
      <c r="UEA1" s="32"/>
      <c r="UEB1" s="32"/>
      <c r="UEC1" s="32"/>
      <c r="UED1" s="32"/>
      <c r="UEE1" s="32"/>
      <c r="UEF1" s="32"/>
      <c r="UEG1" s="32"/>
      <c r="UEH1" s="32"/>
      <c r="UEI1" s="32"/>
      <c r="UEJ1" s="32"/>
      <c r="UEK1" s="32"/>
      <c r="UEL1" s="32"/>
      <c r="UEM1" s="32"/>
      <c r="UEN1" s="32"/>
      <c r="UEO1" s="32"/>
      <c r="UEP1" s="32"/>
      <c r="UEQ1" s="32"/>
      <c r="UER1" s="32"/>
      <c r="UES1" s="32"/>
      <c r="UET1" s="32"/>
      <c r="UEU1" s="32"/>
      <c r="UEV1" s="32"/>
      <c r="UEW1" s="32"/>
      <c r="UEX1" s="32"/>
      <c r="UEY1" s="32"/>
      <c r="UEZ1" s="32"/>
      <c r="UFA1" s="32"/>
      <c r="UFB1" s="32"/>
      <c r="UFC1" s="32"/>
      <c r="UFD1" s="32"/>
      <c r="UFE1" s="32"/>
      <c r="UFF1" s="32"/>
      <c r="UFG1" s="32"/>
      <c r="UFH1" s="32"/>
      <c r="UFI1" s="32"/>
      <c r="UFJ1" s="32"/>
      <c r="UFK1" s="32"/>
      <c r="UFL1" s="32"/>
      <c r="UFM1" s="32"/>
      <c r="UFN1" s="32"/>
      <c r="UFO1" s="32"/>
      <c r="UFP1" s="32"/>
      <c r="UFQ1" s="32"/>
      <c r="UFR1" s="32"/>
      <c r="UFS1" s="32"/>
      <c r="UFT1" s="32"/>
      <c r="UFU1" s="32"/>
      <c r="UFV1" s="32"/>
      <c r="UFW1" s="32"/>
      <c r="UFX1" s="32"/>
      <c r="UFY1" s="32"/>
      <c r="UFZ1" s="32"/>
      <c r="UGA1" s="32"/>
      <c r="UGB1" s="32"/>
      <c r="UGC1" s="32"/>
      <c r="UGD1" s="32"/>
      <c r="UGE1" s="32"/>
      <c r="UGF1" s="32"/>
      <c r="UGG1" s="32"/>
      <c r="UGH1" s="32"/>
      <c r="UGI1" s="32"/>
      <c r="UGJ1" s="32"/>
      <c r="UGK1" s="32"/>
      <c r="UGL1" s="32"/>
      <c r="UGM1" s="32"/>
      <c r="UGN1" s="32"/>
      <c r="UGO1" s="32"/>
      <c r="UGP1" s="32"/>
      <c r="UGQ1" s="32"/>
      <c r="UGR1" s="32"/>
      <c r="UGS1" s="32"/>
      <c r="UGT1" s="32"/>
      <c r="UGU1" s="32"/>
      <c r="UGV1" s="32"/>
      <c r="UGW1" s="32"/>
      <c r="UGX1" s="32"/>
      <c r="UGY1" s="32"/>
      <c r="UGZ1" s="32"/>
      <c r="UHA1" s="32"/>
      <c r="UHB1" s="32"/>
      <c r="UHC1" s="32"/>
      <c r="UHD1" s="32"/>
      <c r="UHE1" s="32"/>
      <c r="UHF1" s="32"/>
      <c r="UHG1" s="32"/>
      <c r="UHH1" s="32"/>
      <c r="UHI1" s="32"/>
      <c r="UHJ1" s="32"/>
      <c r="UHK1" s="32"/>
      <c r="UHL1" s="32"/>
      <c r="UHM1" s="32"/>
      <c r="UHN1" s="32"/>
      <c r="UHO1" s="32"/>
      <c r="UHP1" s="32"/>
      <c r="UHQ1" s="32"/>
      <c r="UHR1" s="32"/>
      <c r="UHS1" s="32"/>
      <c r="UHT1" s="32"/>
      <c r="UHU1" s="32"/>
      <c r="UHV1" s="32"/>
      <c r="UHW1" s="32"/>
      <c r="UHX1" s="32"/>
      <c r="UHY1" s="32"/>
      <c r="UHZ1" s="32"/>
      <c r="UIA1" s="32"/>
      <c r="UIB1" s="32"/>
      <c r="UIC1" s="32"/>
      <c r="UID1" s="32"/>
      <c r="UIE1" s="32"/>
      <c r="UIF1" s="32"/>
      <c r="UIG1" s="32"/>
      <c r="UIH1" s="32"/>
      <c r="UII1" s="32"/>
      <c r="UIJ1" s="32"/>
      <c r="UIK1" s="32"/>
      <c r="UIL1" s="32"/>
      <c r="UIM1" s="32"/>
      <c r="UIN1" s="32"/>
      <c r="UIO1" s="32"/>
      <c r="UIP1" s="32"/>
      <c r="UIQ1" s="32"/>
      <c r="UIR1" s="32"/>
      <c r="UIS1" s="32"/>
      <c r="UIT1" s="32"/>
      <c r="UIU1" s="32"/>
      <c r="UIV1" s="32"/>
      <c r="UIW1" s="32"/>
      <c r="UIX1" s="32"/>
      <c r="UIY1" s="32"/>
      <c r="UIZ1" s="32"/>
      <c r="UJA1" s="32"/>
      <c r="UJB1" s="32"/>
      <c r="UJC1" s="32"/>
      <c r="UJD1" s="32"/>
      <c r="UJE1" s="32"/>
      <c r="UJF1" s="32"/>
      <c r="UJG1" s="32"/>
      <c r="UJH1" s="32"/>
      <c r="UJI1" s="32"/>
      <c r="UJJ1" s="32"/>
      <c r="UJK1" s="32"/>
      <c r="UJL1" s="32"/>
      <c r="UJM1" s="32"/>
      <c r="UJN1" s="32"/>
      <c r="UJO1" s="32"/>
      <c r="UJP1" s="32"/>
      <c r="UJQ1" s="32"/>
      <c r="UJR1" s="32"/>
      <c r="UJS1" s="32"/>
      <c r="UJT1" s="32"/>
      <c r="UJU1" s="32"/>
      <c r="UJV1" s="32"/>
      <c r="UJW1" s="32"/>
      <c r="UJX1" s="32"/>
      <c r="UJY1" s="32"/>
      <c r="UJZ1" s="32"/>
      <c r="UKA1" s="32"/>
      <c r="UKB1" s="32"/>
      <c r="UKC1" s="32"/>
      <c r="UKD1" s="32"/>
      <c r="UKE1" s="32"/>
      <c r="UKF1" s="32"/>
      <c r="UKG1" s="32"/>
      <c r="UKH1" s="32"/>
      <c r="UKI1" s="32"/>
      <c r="UKJ1" s="32"/>
      <c r="UKK1" s="32"/>
      <c r="UKL1" s="32"/>
      <c r="UKM1" s="32"/>
      <c r="UKN1" s="32"/>
      <c r="UKO1" s="32"/>
      <c r="UKP1" s="32"/>
      <c r="UKQ1" s="32"/>
      <c r="UKR1" s="32"/>
      <c r="UKS1" s="32"/>
      <c r="UKT1" s="32"/>
      <c r="UKU1" s="32"/>
      <c r="UKV1" s="32"/>
      <c r="UKW1" s="32"/>
      <c r="UKX1" s="32"/>
      <c r="UKY1" s="32"/>
      <c r="UKZ1" s="32"/>
      <c r="ULA1" s="32"/>
      <c r="ULB1" s="32"/>
      <c r="ULC1" s="32"/>
      <c r="ULD1" s="32"/>
      <c r="ULE1" s="32"/>
      <c r="ULF1" s="32"/>
      <c r="ULG1" s="32"/>
      <c r="ULH1" s="32"/>
      <c r="ULI1" s="32"/>
      <c r="ULJ1" s="32"/>
      <c r="ULK1" s="32"/>
      <c r="ULL1" s="32"/>
      <c r="ULM1" s="32"/>
      <c r="ULN1" s="32"/>
      <c r="ULO1" s="32"/>
      <c r="ULP1" s="32"/>
      <c r="ULQ1" s="32"/>
      <c r="ULR1" s="32"/>
      <c r="ULS1" s="32"/>
      <c r="ULT1" s="32"/>
      <c r="ULU1" s="32"/>
      <c r="ULV1" s="32"/>
      <c r="ULW1" s="32"/>
      <c r="ULX1" s="32"/>
      <c r="ULY1" s="32"/>
      <c r="ULZ1" s="32"/>
      <c r="UMA1" s="32"/>
      <c r="UMB1" s="32"/>
      <c r="UMC1" s="32"/>
      <c r="UMD1" s="32"/>
      <c r="UME1" s="32"/>
      <c r="UMF1" s="32"/>
      <c r="UMG1" s="32"/>
      <c r="UMH1" s="32"/>
      <c r="UMI1" s="32"/>
      <c r="UMJ1" s="32"/>
      <c r="UMK1" s="32"/>
      <c r="UML1" s="32"/>
      <c r="UMM1" s="32"/>
      <c r="UMN1" s="32"/>
      <c r="UMO1" s="32"/>
      <c r="UMP1" s="32"/>
      <c r="UMQ1" s="32"/>
      <c r="UMR1" s="32"/>
      <c r="UMS1" s="32"/>
      <c r="UMT1" s="32"/>
      <c r="UMU1" s="32"/>
      <c r="UMV1" s="32"/>
      <c r="UMW1" s="32"/>
      <c r="UMX1" s="32"/>
      <c r="UMY1" s="32"/>
      <c r="UMZ1" s="32"/>
      <c r="UNA1" s="32"/>
      <c r="UNB1" s="32"/>
      <c r="UNC1" s="32"/>
      <c r="UND1" s="32"/>
      <c r="UNE1" s="32"/>
      <c r="UNF1" s="32"/>
      <c r="UNG1" s="32"/>
      <c r="UNH1" s="32"/>
      <c r="UNI1" s="32"/>
      <c r="UNJ1" s="32"/>
      <c r="UNK1" s="32"/>
      <c r="UNL1" s="32"/>
      <c r="UNM1" s="32"/>
      <c r="UNN1" s="32"/>
      <c r="UNO1" s="32"/>
      <c r="UNP1" s="32"/>
      <c r="UNQ1" s="32"/>
      <c r="UNR1" s="32"/>
      <c r="UNS1" s="32"/>
      <c r="UNT1" s="32"/>
      <c r="UNU1" s="32"/>
      <c r="UNV1" s="32"/>
      <c r="UNW1" s="32"/>
      <c r="UNX1" s="32"/>
      <c r="UNY1" s="32"/>
      <c r="UNZ1" s="32"/>
      <c r="UOA1" s="32"/>
      <c r="UOB1" s="32"/>
      <c r="UOC1" s="32"/>
      <c r="UOD1" s="32"/>
      <c r="UOE1" s="32"/>
      <c r="UOF1" s="32"/>
      <c r="UOG1" s="32"/>
      <c r="UOH1" s="32"/>
      <c r="UOI1" s="32"/>
      <c r="UOJ1" s="32"/>
      <c r="UOK1" s="32"/>
      <c r="UOL1" s="32"/>
      <c r="UOM1" s="32"/>
      <c r="UON1" s="32"/>
      <c r="UOO1" s="32"/>
      <c r="UOP1" s="32"/>
      <c r="UOQ1" s="32"/>
      <c r="UOR1" s="32"/>
      <c r="UOS1" s="32"/>
      <c r="UOT1" s="32"/>
      <c r="UOU1" s="32"/>
      <c r="UOV1" s="32"/>
      <c r="UOW1" s="32"/>
      <c r="UOX1" s="32"/>
      <c r="UOY1" s="32"/>
      <c r="UOZ1" s="32"/>
      <c r="UPA1" s="32"/>
      <c r="UPB1" s="32"/>
      <c r="UPC1" s="32"/>
      <c r="UPD1" s="32"/>
      <c r="UPE1" s="32"/>
      <c r="UPF1" s="32"/>
      <c r="UPG1" s="32"/>
      <c r="UPH1" s="32"/>
      <c r="UPI1" s="32"/>
      <c r="UPJ1" s="32"/>
      <c r="UPK1" s="32"/>
      <c r="UPL1" s="32"/>
      <c r="UPM1" s="32"/>
      <c r="UPN1" s="32"/>
      <c r="UPO1" s="32"/>
      <c r="UPP1" s="32"/>
      <c r="UPQ1" s="32"/>
      <c r="UPR1" s="32"/>
      <c r="UPS1" s="32"/>
      <c r="UPT1" s="32"/>
      <c r="UPU1" s="32"/>
      <c r="UPV1" s="32"/>
      <c r="UPW1" s="32"/>
      <c r="UPX1" s="32"/>
      <c r="UPY1" s="32"/>
      <c r="UPZ1" s="32"/>
      <c r="UQA1" s="32"/>
      <c r="UQB1" s="32"/>
      <c r="UQC1" s="32"/>
      <c r="UQD1" s="32"/>
      <c r="UQE1" s="32"/>
      <c r="UQF1" s="32"/>
      <c r="UQG1" s="32"/>
      <c r="UQH1" s="32"/>
      <c r="UQI1" s="32"/>
      <c r="UQJ1" s="32"/>
      <c r="UQK1" s="32"/>
      <c r="UQL1" s="32"/>
      <c r="UQM1" s="32"/>
      <c r="UQN1" s="32"/>
      <c r="UQO1" s="32"/>
      <c r="UQP1" s="32"/>
      <c r="UQQ1" s="32"/>
      <c r="UQR1" s="32"/>
      <c r="UQS1" s="32"/>
      <c r="UQT1" s="32"/>
      <c r="UQU1" s="32"/>
      <c r="UQV1" s="32"/>
      <c r="UQW1" s="32"/>
      <c r="UQX1" s="32"/>
      <c r="UQY1" s="32"/>
      <c r="UQZ1" s="32"/>
      <c r="URA1" s="32"/>
      <c r="URB1" s="32"/>
      <c r="URC1" s="32"/>
      <c r="URD1" s="32"/>
      <c r="URE1" s="32"/>
      <c r="URF1" s="32"/>
      <c r="URG1" s="32"/>
      <c r="URH1" s="32"/>
      <c r="URI1" s="32"/>
      <c r="URJ1" s="32"/>
      <c r="URK1" s="32"/>
      <c r="URL1" s="32"/>
      <c r="URM1" s="32"/>
      <c r="URN1" s="32"/>
      <c r="URO1" s="32"/>
      <c r="URP1" s="32"/>
      <c r="URQ1" s="32"/>
      <c r="URR1" s="32"/>
      <c r="URS1" s="32"/>
      <c r="URT1" s="32"/>
      <c r="URU1" s="32"/>
      <c r="URV1" s="32"/>
      <c r="URW1" s="32"/>
      <c r="URX1" s="32"/>
      <c r="URY1" s="32"/>
      <c r="URZ1" s="32"/>
      <c r="USA1" s="32"/>
      <c r="USB1" s="32"/>
      <c r="USC1" s="32"/>
      <c r="USD1" s="32"/>
      <c r="USE1" s="32"/>
      <c r="USF1" s="32"/>
      <c r="USG1" s="32"/>
      <c r="USH1" s="32"/>
      <c r="USI1" s="32"/>
      <c r="USJ1" s="32"/>
      <c r="USK1" s="32"/>
      <c r="USL1" s="32"/>
      <c r="USM1" s="32"/>
      <c r="USN1" s="32"/>
      <c r="USO1" s="32"/>
      <c r="USP1" s="32"/>
      <c r="USQ1" s="32"/>
      <c r="USR1" s="32"/>
      <c r="USS1" s="32"/>
      <c r="UST1" s="32"/>
      <c r="USU1" s="32"/>
      <c r="USV1" s="32"/>
      <c r="USW1" s="32"/>
      <c r="USX1" s="32"/>
      <c r="USY1" s="32"/>
      <c r="USZ1" s="32"/>
      <c r="UTA1" s="32"/>
      <c r="UTB1" s="32"/>
      <c r="UTC1" s="32"/>
      <c r="UTD1" s="32"/>
      <c r="UTE1" s="32"/>
      <c r="UTF1" s="32"/>
      <c r="UTG1" s="32"/>
      <c r="UTH1" s="32"/>
      <c r="UTI1" s="32"/>
      <c r="UTJ1" s="32"/>
      <c r="UTK1" s="32"/>
      <c r="UTL1" s="32"/>
      <c r="UTM1" s="32"/>
      <c r="UTN1" s="32"/>
      <c r="UTO1" s="32"/>
      <c r="UTP1" s="32"/>
      <c r="UTQ1" s="32"/>
      <c r="UTR1" s="32"/>
      <c r="UTS1" s="32"/>
      <c r="UTT1" s="32"/>
      <c r="UTU1" s="32"/>
      <c r="UTV1" s="32"/>
      <c r="UTW1" s="32"/>
      <c r="UTX1" s="32"/>
      <c r="UTY1" s="32"/>
      <c r="UTZ1" s="32"/>
      <c r="UUA1" s="32"/>
      <c r="UUB1" s="32"/>
      <c r="UUC1" s="32"/>
      <c r="UUD1" s="32"/>
      <c r="UUE1" s="32"/>
      <c r="UUF1" s="32"/>
      <c r="UUG1" s="32"/>
      <c r="UUH1" s="32"/>
      <c r="UUI1" s="32"/>
      <c r="UUJ1" s="32"/>
      <c r="UUK1" s="32"/>
      <c r="UUL1" s="32"/>
      <c r="UUM1" s="32"/>
      <c r="UUN1" s="32"/>
      <c r="UUO1" s="32"/>
      <c r="UUP1" s="32"/>
      <c r="UUQ1" s="32"/>
      <c r="UUR1" s="32"/>
      <c r="UUS1" s="32"/>
      <c r="UUT1" s="32"/>
      <c r="UUU1" s="32"/>
      <c r="UUV1" s="32"/>
      <c r="UUW1" s="32"/>
      <c r="UUX1" s="32"/>
      <c r="UUY1" s="32"/>
      <c r="UUZ1" s="32"/>
      <c r="UVA1" s="32"/>
      <c r="UVB1" s="32"/>
      <c r="UVC1" s="32"/>
      <c r="UVD1" s="32"/>
      <c r="UVE1" s="32"/>
      <c r="UVF1" s="32"/>
      <c r="UVG1" s="32"/>
      <c r="UVH1" s="32"/>
      <c r="UVI1" s="32"/>
      <c r="UVJ1" s="32"/>
      <c r="UVK1" s="32"/>
      <c r="UVL1" s="32"/>
      <c r="UVM1" s="32"/>
      <c r="UVN1" s="32"/>
      <c r="UVO1" s="32"/>
      <c r="UVP1" s="32"/>
      <c r="UVQ1" s="32"/>
      <c r="UVR1" s="32"/>
      <c r="UVS1" s="32"/>
      <c r="UVT1" s="32"/>
      <c r="UVU1" s="32"/>
      <c r="UVV1" s="32"/>
      <c r="UVW1" s="32"/>
      <c r="UVX1" s="32"/>
      <c r="UVY1" s="32"/>
      <c r="UVZ1" s="32"/>
      <c r="UWA1" s="32"/>
      <c r="UWB1" s="32"/>
      <c r="UWC1" s="32"/>
      <c r="UWD1" s="32"/>
      <c r="UWE1" s="32"/>
      <c r="UWF1" s="32"/>
      <c r="UWG1" s="32"/>
      <c r="UWH1" s="32"/>
      <c r="UWI1" s="32"/>
      <c r="UWJ1" s="32"/>
      <c r="UWK1" s="32"/>
      <c r="UWL1" s="32"/>
      <c r="UWM1" s="32"/>
      <c r="UWN1" s="32"/>
      <c r="UWO1" s="32"/>
      <c r="UWP1" s="32"/>
      <c r="UWQ1" s="32"/>
      <c r="UWR1" s="32"/>
      <c r="UWS1" s="32"/>
      <c r="UWT1" s="32"/>
      <c r="UWU1" s="32"/>
      <c r="UWV1" s="32"/>
      <c r="UWW1" s="32"/>
      <c r="UWX1" s="32"/>
      <c r="UWY1" s="32"/>
      <c r="UWZ1" s="32"/>
      <c r="UXA1" s="32"/>
      <c r="UXB1" s="32"/>
      <c r="UXC1" s="32"/>
      <c r="UXD1" s="32"/>
      <c r="UXE1" s="32"/>
      <c r="UXF1" s="32"/>
      <c r="UXG1" s="32"/>
      <c r="UXH1" s="32"/>
      <c r="UXI1" s="32"/>
      <c r="UXJ1" s="32"/>
      <c r="UXK1" s="32"/>
      <c r="UXL1" s="32"/>
      <c r="UXM1" s="32"/>
      <c r="UXN1" s="32"/>
      <c r="UXO1" s="32"/>
      <c r="UXP1" s="32"/>
      <c r="UXQ1" s="32"/>
      <c r="UXR1" s="32"/>
      <c r="UXS1" s="32"/>
      <c r="UXT1" s="32"/>
      <c r="UXU1" s="32"/>
      <c r="UXV1" s="32"/>
      <c r="UXW1" s="32"/>
      <c r="UXX1" s="32"/>
      <c r="UXY1" s="32"/>
      <c r="UXZ1" s="32"/>
      <c r="UYA1" s="32"/>
      <c r="UYB1" s="32"/>
      <c r="UYC1" s="32"/>
      <c r="UYD1" s="32"/>
      <c r="UYE1" s="32"/>
      <c r="UYF1" s="32"/>
      <c r="UYG1" s="32"/>
      <c r="UYH1" s="32"/>
      <c r="UYI1" s="32"/>
      <c r="UYJ1" s="32"/>
      <c r="UYK1" s="32"/>
      <c r="UYL1" s="32"/>
      <c r="UYM1" s="32"/>
      <c r="UYN1" s="32"/>
      <c r="UYO1" s="32"/>
      <c r="UYP1" s="32"/>
      <c r="UYQ1" s="32"/>
      <c r="UYR1" s="32"/>
      <c r="UYS1" s="32"/>
      <c r="UYT1" s="32"/>
      <c r="UYU1" s="32"/>
      <c r="UYV1" s="32"/>
      <c r="UYW1" s="32"/>
      <c r="UYX1" s="32"/>
      <c r="UYY1" s="32"/>
      <c r="UYZ1" s="32"/>
      <c r="UZA1" s="32"/>
      <c r="UZB1" s="32"/>
      <c r="UZC1" s="32"/>
      <c r="UZD1" s="32"/>
      <c r="UZE1" s="32"/>
      <c r="UZF1" s="32"/>
      <c r="UZG1" s="32"/>
      <c r="UZH1" s="32"/>
      <c r="UZI1" s="32"/>
      <c r="UZJ1" s="32"/>
      <c r="UZK1" s="32"/>
      <c r="UZL1" s="32"/>
      <c r="UZM1" s="32"/>
      <c r="UZN1" s="32"/>
      <c r="UZO1" s="32"/>
      <c r="UZP1" s="32"/>
      <c r="UZQ1" s="32"/>
      <c r="UZR1" s="32"/>
      <c r="UZS1" s="32"/>
      <c r="UZT1" s="32"/>
      <c r="UZU1" s="32"/>
      <c r="UZV1" s="32"/>
      <c r="UZW1" s="32"/>
      <c r="UZX1" s="32"/>
      <c r="UZY1" s="32"/>
      <c r="UZZ1" s="32"/>
      <c r="VAA1" s="32"/>
      <c r="VAB1" s="32"/>
      <c r="VAC1" s="32"/>
      <c r="VAD1" s="32"/>
      <c r="VAE1" s="32"/>
      <c r="VAF1" s="32"/>
      <c r="VAG1" s="32"/>
      <c r="VAH1" s="32"/>
      <c r="VAI1" s="32"/>
      <c r="VAJ1" s="32"/>
      <c r="VAK1" s="32"/>
      <c r="VAL1" s="32"/>
      <c r="VAM1" s="32"/>
      <c r="VAN1" s="32"/>
      <c r="VAO1" s="32"/>
      <c r="VAP1" s="32"/>
      <c r="VAQ1" s="32"/>
      <c r="VAR1" s="32"/>
      <c r="VAS1" s="32"/>
      <c r="VAT1" s="32"/>
      <c r="VAU1" s="32"/>
      <c r="VAV1" s="32"/>
      <c r="VAW1" s="32"/>
      <c r="VAX1" s="32"/>
      <c r="VAY1" s="32"/>
      <c r="VAZ1" s="32"/>
      <c r="VBA1" s="32"/>
      <c r="VBB1" s="32"/>
      <c r="VBC1" s="32"/>
      <c r="VBD1" s="32"/>
      <c r="VBE1" s="32"/>
      <c r="VBF1" s="32"/>
      <c r="VBG1" s="32"/>
      <c r="VBH1" s="32"/>
      <c r="VBI1" s="32"/>
      <c r="VBJ1" s="32"/>
      <c r="VBK1" s="32"/>
      <c r="VBL1" s="32"/>
      <c r="VBM1" s="32"/>
      <c r="VBN1" s="32"/>
      <c r="VBO1" s="32"/>
      <c r="VBP1" s="32"/>
      <c r="VBQ1" s="32"/>
      <c r="VBR1" s="32"/>
      <c r="VBS1" s="32"/>
      <c r="VBT1" s="32"/>
      <c r="VBU1" s="32"/>
      <c r="VBV1" s="32"/>
      <c r="VBW1" s="32"/>
      <c r="VBX1" s="32"/>
      <c r="VBY1" s="32"/>
      <c r="VBZ1" s="32"/>
      <c r="VCA1" s="32"/>
      <c r="VCB1" s="32"/>
      <c r="VCC1" s="32"/>
      <c r="VCD1" s="32"/>
      <c r="VCE1" s="32"/>
      <c r="VCF1" s="32"/>
      <c r="VCG1" s="32"/>
      <c r="VCH1" s="32"/>
      <c r="VCI1" s="32"/>
      <c r="VCJ1" s="32"/>
      <c r="VCK1" s="32"/>
      <c r="VCL1" s="32"/>
      <c r="VCM1" s="32"/>
      <c r="VCN1" s="32"/>
      <c r="VCO1" s="32"/>
      <c r="VCP1" s="32"/>
      <c r="VCQ1" s="32"/>
      <c r="VCR1" s="32"/>
      <c r="VCS1" s="32"/>
      <c r="VCT1" s="32"/>
      <c r="VCU1" s="32"/>
      <c r="VCV1" s="32"/>
      <c r="VCW1" s="32"/>
      <c r="VCX1" s="32"/>
      <c r="VCY1" s="32"/>
      <c r="VCZ1" s="32"/>
      <c r="VDA1" s="32"/>
      <c r="VDB1" s="32"/>
      <c r="VDC1" s="32"/>
      <c r="VDD1" s="32"/>
      <c r="VDE1" s="32"/>
      <c r="VDF1" s="32"/>
      <c r="VDG1" s="32"/>
      <c r="VDH1" s="32"/>
      <c r="VDI1" s="32"/>
      <c r="VDJ1" s="32"/>
      <c r="VDK1" s="32"/>
      <c r="VDL1" s="32"/>
      <c r="VDM1" s="32"/>
      <c r="VDN1" s="32"/>
      <c r="VDO1" s="32"/>
      <c r="VDP1" s="32"/>
      <c r="VDQ1" s="32"/>
      <c r="VDR1" s="32"/>
      <c r="VDS1" s="32"/>
      <c r="VDT1" s="32"/>
      <c r="VDU1" s="32"/>
      <c r="VDV1" s="32"/>
      <c r="VDW1" s="32"/>
      <c r="VDX1" s="32"/>
      <c r="VDY1" s="32"/>
      <c r="VDZ1" s="32"/>
      <c r="VEA1" s="32"/>
      <c r="VEB1" s="32"/>
      <c r="VEC1" s="32"/>
      <c r="VED1" s="32"/>
      <c r="VEE1" s="32"/>
      <c r="VEF1" s="32"/>
      <c r="VEG1" s="32"/>
      <c r="VEH1" s="32"/>
      <c r="VEI1" s="32"/>
      <c r="VEJ1" s="32"/>
      <c r="VEK1" s="32"/>
      <c r="VEL1" s="32"/>
      <c r="VEM1" s="32"/>
      <c r="VEN1" s="32"/>
      <c r="VEO1" s="32"/>
      <c r="VEP1" s="32"/>
      <c r="VEQ1" s="32"/>
      <c r="VER1" s="32"/>
      <c r="VES1" s="32"/>
      <c r="VET1" s="32"/>
      <c r="VEU1" s="32"/>
      <c r="VEV1" s="32"/>
      <c r="VEW1" s="32"/>
      <c r="VEX1" s="32"/>
      <c r="VEY1" s="32"/>
      <c r="VEZ1" s="32"/>
      <c r="VFA1" s="32"/>
      <c r="VFB1" s="32"/>
      <c r="VFC1" s="32"/>
      <c r="VFD1" s="32"/>
      <c r="VFE1" s="32"/>
      <c r="VFF1" s="32"/>
      <c r="VFG1" s="32"/>
      <c r="VFH1" s="32"/>
      <c r="VFI1" s="32"/>
      <c r="VFJ1" s="32"/>
      <c r="VFK1" s="32"/>
      <c r="VFL1" s="32"/>
      <c r="VFM1" s="32"/>
      <c r="VFN1" s="32"/>
      <c r="VFO1" s="32"/>
      <c r="VFP1" s="32"/>
      <c r="VFQ1" s="32"/>
      <c r="VFR1" s="32"/>
      <c r="VFS1" s="32"/>
      <c r="VFT1" s="32"/>
      <c r="VFU1" s="32"/>
      <c r="VFV1" s="32"/>
      <c r="VFW1" s="32"/>
      <c r="VFX1" s="32"/>
      <c r="VFY1" s="32"/>
      <c r="VFZ1" s="32"/>
      <c r="VGA1" s="32"/>
      <c r="VGB1" s="32"/>
      <c r="VGC1" s="32"/>
      <c r="VGD1" s="32"/>
      <c r="VGE1" s="32"/>
      <c r="VGF1" s="32"/>
      <c r="VGG1" s="32"/>
      <c r="VGH1" s="32"/>
      <c r="VGI1" s="32"/>
      <c r="VGJ1" s="32"/>
      <c r="VGK1" s="32"/>
      <c r="VGL1" s="32"/>
      <c r="VGM1" s="32"/>
      <c r="VGN1" s="32"/>
      <c r="VGO1" s="32"/>
      <c r="VGP1" s="32"/>
      <c r="VGQ1" s="32"/>
      <c r="VGR1" s="32"/>
      <c r="VGS1" s="32"/>
      <c r="VGT1" s="32"/>
      <c r="VGU1" s="32"/>
      <c r="VGV1" s="32"/>
      <c r="VGW1" s="32"/>
      <c r="VGX1" s="32"/>
      <c r="VGY1" s="32"/>
      <c r="VGZ1" s="32"/>
      <c r="VHA1" s="32"/>
      <c r="VHB1" s="32"/>
      <c r="VHC1" s="32"/>
      <c r="VHD1" s="32"/>
      <c r="VHE1" s="32"/>
      <c r="VHF1" s="32"/>
      <c r="VHG1" s="32"/>
      <c r="VHH1" s="32"/>
      <c r="VHI1" s="32"/>
      <c r="VHJ1" s="32"/>
      <c r="VHK1" s="32"/>
      <c r="VHL1" s="32"/>
      <c r="VHM1" s="32"/>
      <c r="VHN1" s="32"/>
      <c r="VHO1" s="32"/>
      <c r="VHP1" s="32"/>
      <c r="VHQ1" s="32"/>
      <c r="VHR1" s="32"/>
      <c r="VHS1" s="32"/>
      <c r="VHT1" s="32"/>
      <c r="VHU1" s="32"/>
      <c r="VHV1" s="32"/>
      <c r="VHW1" s="32"/>
      <c r="VHX1" s="32"/>
      <c r="VHY1" s="32"/>
      <c r="VHZ1" s="32"/>
      <c r="VIA1" s="32"/>
      <c r="VIB1" s="32"/>
      <c r="VIC1" s="32"/>
      <c r="VID1" s="32"/>
      <c r="VIE1" s="32"/>
      <c r="VIF1" s="32"/>
      <c r="VIG1" s="32"/>
      <c r="VIH1" s="32"/>
      <c r="VII1" s="32"/>
      <c r="VIJ1" s="32"/>
      <c r="VIK1" s="32"/>
      <c r="VIL1" s="32"/>
      <c r="VIM1" s="32"/>
      <c r="VIN1" s="32"/>
      <c r="VIO1" s="32"/>
      <c r="VIP1" s="32"/>
      <c r="VIQ1" s="32"/>
      <c r="VIR1" s="32"/>
      <c r="VIS1" s="32"/>
      <c r="VIT1" s="32"/>
      <c r="VIU1" s="32"/>
      <c r="VIV1" s="32"/>
      <c r="VIW1" s="32"/>
      <c r="VIX1" s="32"/>
      <c r="VIY1" s="32"/>
      <c r="VIZ1" s="32"/>
      <c r="VJA1" s="32"/>
      <c r="VJB1" s="32"/>
      <c r="VJC1" s="32"/>
      <c r="VJD1" s="32"/>
      <c r="VJE1" s="32"/>
      <c r="VJF1" s="32"/>
      <c r="VJG1" s="32"/>
      <c r="VJH1" s="32"/>
      <c r="VJI1" s="32"/>
      <c r="VJJ1" s="32"/>
      <c r="VJK1" s="32"/>
      <c r="VJL1" s="32"/>
      <c r="VJM1" s="32"/>
      <c r="VJN1" s="32"/>
      <c r="VJO1" s="32"/>
      <c r="VJP1" s="32"/>
      <c r="VJQ1" s="32"/>
      <c r="VJR1" s="32"/>
      <c r="VJS1" s="32"/>
      <c r="VJT1" s="32"/>
      <c r="VJU1" s="32"/>
      <c r="VJV1" s="32"/>
      <c r="VJW1" s="32"/>
      <c r="VJX1" s="32"/>
      <c r="VJY1" s="32"/>
      <c r="VJZ1" s="32"/>
      <c r="VKA1" s="32"/>
      <c r="VKB1" s="32"/>
      <c r="VKC1" s="32"/>
      <c r="VKD1" s="32"/>
      <c r="VKE1" s="32"/>
      <c r="VKF1" s="32"/>
      <c r="VKG1" s="32"/>
      <c r="VKH1" s="32"/>
      <c r="VKI1" s="32"/>
      <c r="VKJ1" s="32"/>
      <c r="VKK1" s="32"/>
      <c r="VKL1" s="32"/>
      <c r="VKM1" s="32"/>
      <c r="VKN1" s="32"/>
      <c r="VKO1" s="32"/>
      <c r="VKP1" s="32"/>
      <c r="VKQ1" s="32"/>
      <c r="VKR1" s="32"/>
      <c r="VKS1" s="32"/>
      <c r="VKT1" s="32"/>
      <c r="VKU1" s="32"/>
      <c r="VKV1" s="32"/>
      <c r="VKW1" s="32"/>
      <c r="VKX1" s="32"/>
      <c r="VKY1" s="32"/>
      <c r="VKZ1" s="32"/>
      <c r="VLA1" s="32"/>
      <c r="VLB1" s="32"/>
      <c r="VLC1" s="32"/>
      <c r="VLD1" s="32"/>
      <c r="VLE1" s="32"/>
      <c r="VLF1" s="32"/>
      <c r="VLG1" s="32"/>
      <c r="VLH1" s="32"/>
      <c r="VLI1" s="32"/>
      <c r="VLJ1" s="32"/>
      <c r="VLK1" s="32"/>
      <c r="VLL1" s="32"/>
      <c r="VLM1" s="32"/>
      <c r="VLN1" s="32"/>
      <c r="VLO1" s="32"/>
      <c r="VLP1" s="32"/>
      <c r="VLQ1" s="32"/>
      <c r="VLR1" s="32"/>
      <c r="VLS1" s="32"/>
      <c r="VLT1" s="32"/>
      <c r="VLU1" s="32"/>
      <c r="VLV1" s="32"/>
      <c r="VLW1" s="32"/>
      <c r="VLX1" s="32"/>
      <c r="VLY1" s="32"/>
      <c r="VLZ1" s="32"/>
      <c r="VMA1" s="32"/>
      <c r="VMB1" s="32"/>
      <c r="VMC1" s="32"/>
      <c r="VMD1" s="32"/>
      <c r="VME1" s="32"/>
      <c r="VMF1" s="32"/>
      <c r="VMG1" s="32"/>
      <c r="VMH1" s="32"/>
      <c r="VMI1" s="32"/>
      <c r="VMJ1" s="32"/>
      <c r="VMK1" s="32"/>
      <c r="VML1" s="32"/>
      <c r="VMM1" s="32"/>
      <c r="VMN1" s="32"/>
      <c r="VMO1" s="32"/>
      <c r="VMP1" s="32"/>
      <c r="VMQ1" s="32"/>
      <c r="VMR1" s="32"/>
      <c r="VMS1" s="32"/>
      <c r="VMT1" s="32"/>
      <c r="VMU1" s="32"/>
      <c r="VMV1" s="32"/>
      <c r="VMW1" s="32"/>
      <c r="VMX1" s="32"/>
      <c r="VMY1" s="32"/>
      <c r="VMZ1" s="32"/>
      <c r="VNA1" s="32"/>
      <c r="VNB1" s="32"/>
      <c r="VNC1" s="32"/>
      <c r="VND1" s="32"/>
      <c r="VNE1" s="32"/>
      <c r="VNF1" s="32"/>
      <c r="VNG1" s="32"/>
      <c r="VNH1" s="32"/>
      <c r="VNI1" s="32"/>
      <c r="VNJ1" s="32"/>
      <c r="VNK1" s="32"/>
      <c r="VNL1" s="32"/>
      <c r="VNM1" s="32"/>
      <c r="VNN1" s="32"/>
      <c r="VNO1" s="32"/>
      <c r="VNP1" s="32"/>
      <c r="VNQ1" s="32"/>
      <c r="VNR1" s="32"/>
      <c r="VNS1" s="32"/>
      <c r="VNT1" s="32"/>
      <c r="VNU1" s="32"/>
      <c r="VNV1" s="32"/>
      <c r="VNW1" s="32"/>
      <c r="VNX1" s="32"/>
      <c r="VNY1" s="32"/>
      <c r="VNZ1" s="32"/>
      <c r="VOA1" s="32"/>
      <c r="VOB1" s="32"/>
      <c r="VOC1" s="32"/>
      <c r="VOD1" s="32"/>
      <c r="VOE1" s="32"/>
      <c r="VOF1" s="32"/>
      <c r="VOG1" s="32"/>
      <c r="VOH1" s="32"/>
      <c r="VOI1" s="32"/>
      <c r="VOJ1" s="32"/>
      <c r="VOK1" s="32"/>
      <c r="VOL1" s="32"/>
      <c r="VOM1" s="32"/>
      <c r="VON1" s="32"/>
      <c r="VOO1" s="32"/>
      <c r="VOP1" s="32"/>
      <c r="VOQ1" s="32"/>
      <c r="VOR1" s="32"/>
      <c r="VOS1" s="32"/>
      <c r="VOT1" s="32"/>
      <c r="VOU1" s="32"/>
      <c r="VOV1" s="32"/>
      <c r="VOW1" s="32"/>
      <c r="VOX1" s="32"/>
      <c r="VOY1" s="32"/>
      <c r="VOZ1" s="32"/>
      <c r="VPA1" s="32"/>
      <c r="VPB1" s="32"/>
      <c r="VPC1" s="32"/>
      <c r="VPD1" s="32"/>
      <c r="VPE1" s="32"/>
      <c r="VPF1" s="32"/>
      <c r="VPG1" s="32"/>
      <c r="VPH1" s="32"/>
      <c r="VPI1" s="32"/>
      <c r="VPJ1" s="32"/>
      <c r="VPK1" s="32"/>
      <c r="VPL1" s="32"/>
      <c r="VPM1" s="32"/>
      <c r="VPN1" s="32"/>
      <c r="VPO1" s="32"/>
      <c r="VPP1" s="32"/>
      <c r="VPQ1" s="32"/>
      <c r="VPR1" s="32"/>
      <c r="VPS1" s="32"/>
      <c r="VPT1" s="32"/>
      <c r="VPU1" s="32"/>
      <c r="VPV1" s="32"/>
      <c r="VPW1" s="32"/>
      <c r="VPX1" s="32"/>
      <c r="VPY1" s="32"/>
      <c r="VPZ1" s="32"/>
      <c r="VQA1" s="32"/>
      <c r="VQB1" s="32"/>
      <c r="VQC1" s="32"/>
      <c r="VQD1" s="32"/>
      <c r="VQE1" s="32"/>
      <c r="VQF1" s="32"/>
      <c r="VQG1" s="32"/>
      <c r="VQH1" s="32"/>
      <c r="VQI1" s="32"/>
      <c r="VQJ1" s="32"/>
      <c r="VQK1" s="32"/>
      <c r="VQL1" s="32"/>
      <c r="VQM1" s="32"/>
      <c r="VQN1" s="32"/>
      <c r="VQO1" s="32"/>
      <c r="VQP1" s="32"/>
      <c r="VQQ1" s="32"/>
      <c r="VQR1" s="32"/>
      <c r="VQS1" s="32"/>
      <c r="VQT1" s="32"/>
      <c r="VQU1" s="32"/>
      <c r="VQV1" s="32"/>
      <c r="VQW1" s="32"/>
      <c r="VQX1" s="32"/>
      <c r="VQY1" s="32"/>
      <c r="VQZ1" s="32"/>
      <c r="VRA1" s="32"/>
      <c r="VRB1" s="32"/>
      <c r="VRC1" s="32"/>
      <c r="VRD1" s="32"/>
      <c r="VRE1" s="32"/>
      <c r="VRF1" s="32"/>
      <c r="VRG1" s="32"/>
      <c r="VRH1" s="32"/>
      <c r="VRI1" s="32"/>
      <c r="VRJ1" s="32"/>
      <c r="VRK1" s="32"/>
      <c r="VRL1" s="32"/>
      <c r="VRM1" s="32"/>
      <c r="VRN1" s="32"/>
      <c r="VRO1" s="32"/>
      <c r="VRP1" s="32"/>
      <c r="VRQ1" s="32"/>
      <c r="VRR1" s="32"/>
      <c r="VRS1" s="32"/>
      <c r="VRT1" s="32"/>
      <c r="VRU1" s="32"/>
      <c r="VRV1" s="32"/>
      <c r="VRW1" s="32"/>
      <c r="VRX1" s="32"/>
      <c r="VRY1" s="32"/>
      <c r="VRZ1" s="32"/>
      <c r="VSA1" s="32"/>
      <c r="VSB1" s="32"/>
      <c r="VSC1" s="32"/>
      <c r="VSD1" s="32"/>
      <c r="VSE1" s="32"/>
      <c r="VSF1" s="32"/>
      <c r="VSG1" s="32"/>
      <c r="VSH1" s="32"/>
      <c r="VSI1" s="32"/>
      <c r="VSJ1" s="32"/>
      <c r="VSK1" s="32"/>
      <c r="VSL1" s="32"/>
      <c r="VSM1" s="32"/>
      <c r="VSN1" s="32"/>
      <c r="VSO1" s="32"/>
      <c r="VSP1" s="32"/>
      <c r="VSQ1" s="32"/>
      <c r="VSR1" s="32"/>
      <c r="VSS1" s="32"/>
      <c r="VST1" s="32"/>
      <c r="VSU1" s="32"/>
      <c r="VSV1" s="32"/>
      <c r="VSW1" s="32"/>
      <c r="VSX1" s="32"/>
      <c r="VSY1" s="32"/>
      <c r="VSZ1" s="32"/>
      <c r="VTA1" s="32"/>
      <c r="VTB1" s="32"/>
      <c r="VTC1" s="32"/>
      <c r="VTD1" s="32"/>
      <c r="VTE1" s="32"/>
      <c r="VTF1" s="32"/>
      <c r="VTG1" s="32"/>
      <c r="VTH1" s="32"/>
      <c r="VTI1" s="32"/>
      <c r="VTJ1" s="32"/>
      <c r="VTK1" s="32"/>
      <c r="VTL1" s="32"/>
      <c r="VTM1" s="32"/>
      <c r="VTN1" s="32"/>
      <c r="VTO1" s="32"/>
      <c r="VTP1" s="32"/>
      <c r="VTQ1" s="32"/>
      <c r="VTR1" s="32"/>
      <c r="VTS1" s="32"/>
      <c r="VTT1" s="32"/>
      <c r="VTU1" s="32"/>
      <c r="VTV1" s="32"/>
      <c r="VTW1" s="32"/>
      <c r="VTX1" s="32"/>
      <c r="VTY1" s="32"/>
      <c r="VTZ1" s="32"/>
      <c r="VUA1" s="32"/>
      <c r="VUB1" s="32"/>
      <c r="VUC1" s="32"/>
      <c r="VUD1" s="32"/>
      <c r="VUE1" s="32"/>
      <c r="VUF1" s="32"/>
      <c r="VUG1" s="32"/>
      <c r="VUH1" s="32"/>
      <c r="VUI1" s="32"/>
      <c r="VUJ1" s="32"/>
      <c r="VUK1" s="32"/>
      <c r="VUL1" s="32"/>
      <c r="VUM1" s="32"/>
      <c r="VUN1" s="32"/>
      <c r="VUO1" s="32"/>
      <c r="VUP1" s="32"/>
      <c r="VUQ1" s="32"/>
      <c r="VUR1" s="32"/>
      <c r="VUS1" s="32"/>
      <c r="VUT1" s="32"/>
      <c r="VUU1" s="32"/>
      <c r="VUV1" s="32"/>
      <c r="VUW1" s="32"/>
      <c r="VUX1" s="32"/>
      <c r="VUY1" s="32"/>
      <c r="VUZ1" s="32"/>
      <c r="VVA1" s="32"/>
      <c r="VVB1" s="32"/>
      <c r="VVC1" s="32"/>
      <c r="VVD1" s="32"/>
      <c r="VVE1" s="32"/>
      <c r="VVF1" s="32"/>
      <c r="VVG1" s="32"/>
      <c r="VVH1" s="32"/>
      <c r="VVI1" s="32"/>
      <c r="VVJ1" s="32"/>
      <c r="VVK1" s="32"/>
      <c r="VVL1" s="32"/>
      <c r="VVM1" s="32"/>
      <c r="VVN1" s="32"/>
      <c r="VVO1" s="32"/>
      <c r="VVP1" s="32"/>
      <c r="VVQ1" s="32"/>
      <c r="VVR1" s="32"/>
      <c r="VVS1" s="32"/>
      <c r="VVT1" s="32"/>
      <c r="VVU1" s="32"/>
      <c r="VVV1" s="32"/>
      <c r="VVW1" s="32"/>
      <c r="VVX1" s="32"/>
      <c r="VVY1" s="32"/>
      <c r="VVZ1" s="32"/>
      <c r="VWA1" s="32"/>
      <c r="VWB1" s="32"/>
      <c r="VWC1" s="32"/>
      <c r="VWD1" s="32"/>
      <c r="VWE1" s="32"/>
      <c r="VWF1" s="32"/>
      <c r="VWG1" s="32"/>
      <c r="VWH1" s="32"/>
      <c r="VWI1" s="32"/>
      <c r="VWJ1" s="32"/>
      <c r="VWK1" s="32"/>
      <c r="VWL1" s="32"/>
      <c r="VWM1" s="32"/>
      <c r="VWN1" s="32"/>
      <c r="VWO1" s="32"/>
      <c r="VWP1" s="32"/>
      <c r="VWQ1" s="32"/>
      <c r="VWR1" s="32"/>
      <c r="VWS1" s="32"/>
      <c r="VWT1" s="32"/>
      <c r="VWU1" s="32"/>
      <c r="VWV1" s="32"/>
      <c r="VWW1" s="32"/>
      <c r="VWX1" s="32"/>
      <c r="VWY1" s="32"/>
      <c r="VWZ1" s="32"/>
      <c r="VXA1" s="32"/>
      <c r="VXB1" s="32"/>
      <c r="VXC1" s="32"/>
      <c r="VXD1" s="32"/>
      <c r="VXE1" s="32"/>
      <c r="VXF1" s="32"/>
      <c r="VXG1" s="32"/>
      <c r="VXH1" s="32"/>
      <c r="VXI1" s="32"/>
      <c r="VXJ1" s="32"/>
      <c r="VXK1" s="32"/>
      <c r="VXL1" s="32"/>
      <c r="VXM1" s="32"/>
      <c r="VXN1" s="32"/>
      <c r="VXO1" s="32"/>
      <c r="VXP1" s="32"/>
      <c r="VXQ1" s="32"/>
      <c r="VXR1" s="32"/>
      <c r="VXS1" s="32"/>
      <c r="VXT1" s="32"/>
      <c r="VXU1" s="32"/>
      <c r="VXV1" s="32"/>
      <c r="VXW1" s="32"/>
      <c r="VXX1" s="32"/>
      <c r="VXY1" s="32"/>
      <c r="VXZ1" s="32"/>
      <c r="VYA1" s="32"/>
      <c r="VYB1" s="32"/>
      <c r="VYC1" s="32"/>
      <c r="VYD1" s="32"/>
      <c r="VYE1" s="32"/>
      <c r="VYF1" s="32"/>
      <c r="VYG1" s="32"/>
      <c r="VYH1" s="32"/>
      <c r="VYI1" s="32"/>
      <c r="VYJ1" s="32"/>
      <c r="VYK1" s="32"/>
      <c r="VYL1" s="32"/>
      <c r="VYM1" s="32"/>
      <c r="VYN1" s="32"/>
      <c r="VYO1" s="32"/>
      <c r="VYP1" s="32"/>
      <c r="VYQ1" s="32"/>
      <c r="VYR1" s="32"/>
      <c r="VYS1" s="32"/>
      <c r="VYT1" s="32"/>
      <c r="VYU1" s="32"/>
      <c r="VYV1" s="32"/>
      <c r="VYW1" s="32"/>
      <c r="VYX1" s="32"/>
      <c r="VYY1" s="32"/>
      <c r="VYZ1" s="32"/>
      <c r="VZA1" s="32"/>
      <c r="VZB1" s="32"/>
      <c r="VZC1" s="32"/>
      <c r="VZD1" s="32"/>
      <c r="VZE1" s="32"/>
      <c r="VZF1" s="32"/>
      <c r="VZG1" s="32"/>
      <c r="VZH1" s="32"/>
      <c r="VZI1" s="32"/>
      <c r="VZJ1" s="32"/>
      <c r="VZK1" s="32"/>
      <c r="VZL1" s="32"/>
      <c r="VZM1" s="32"/>
      <c r="VZN1" s="32"/>
      <c r="VZO1" s="32"/>
      <c r="VZP1" s="32"/>
      <c r="VZQ1" s="32"/>
      <c r="VZR1" s="32"/>
      <c r="VZS1" s="32"/>
      <c r="VZT1" s="32"/>
      <c r="VZU1" s="32"/>
      <c r="VZV1" s="32"/>
      <c r="VZW1" s="32"/>
      <c r="VZX1" s="32"/>
      <c r="VZY1" s="32"/>
      <c r="VZZ1" s="32"/>
      <c r="WAA1" s="32"/>
      <c r="WAB1" s="32"/>
      <c r="WAC1" s="32"/>
      <c r="WAD1" s="32"/>
      <c r="WAE1" s="32"/>
      <c r="WAF1" s="32"/>
      <c r="WAG1" s="32"/>
      <c r="WAH1" s="32"/>
      <c r="WAI1" s="32"/>
      <c r="WAJ1" s="32"/>
      <c r="WAK1" s="32"/>
      <c r="WAL1" s="32"/>
      <c r="WAM1" s="32"/>
      <c r="WAN1" s="32"/>
      <c r="WAO1" s="32"/>
      <c r="WAP1" s="32"/>
      <c r="WAQ1" s="32"/>
      <c r="WAR1" s="32"/>
      <c r="WAS1" s="32"/>
      <c r="WAT1" s="32"/>
      <c r="WAU1" s="32"/>
      <c r="WAV1" s="32"/>
      <c r="WAW1" s="32"/>
      <c r="WAX1" s="32"/>
      <c r="WAY1" s="32"/>
      <c r="WAZ1" s="32"/>
      <c r="WBA1" s="32"/>
      <c r="WBB1" s="32"/>
      <c r="WBC1" s="32"/>
      <c r="WBD1" s="32"/>
      <c r="WBE1" s="32"/>
      <c r="WBF1" s="32"/>
      <c r="WBG1" s="32"/>
      <c r="WBH1" s="32"/>
      <c r="WBI1" s="32"/>
      <c r="WBJ1" s="32"/>
      <c r="WBK1" s="32"/>
      <c r="WBL1" s="32"/>
      <c r="WBM1" s="32"/>
      <c r="WBN1" s="32"/>
      <c r="WBO1" s="32"/>
      <c r="WBP1" s="32"/>
      <c r="WBQ1" s="32"/>
      <c r="WBR1" s="32"/>
      <c r="WBS1" s="32"/>
      <c r="WBT1" s="32"/>
      <c r="WBU1" s="32"/>
      <c r="WBV1" s="32"/>
      <c r="WBW1" s="32"/>
      <c r="WBX1" s="32"/>
      <c r="WBY1" s="32"/>
      <c r="WBZ1" s="32"/>
      <c r="WCA1" s="32"/>
      <c r="WCB1" s="32"/>
      <c r="WCC1" s="32"/>
      <c r="WCD1" s="32"/>
      <c r="WCE1" s="32"/>
      <c r="WCF1" s="32"/>
      <c r="WCG1" s="32"/>
      <c r="WCH1" s="32"/>
      <c r="WCI1" s="32"/>
      <c r="WCJ1" s="32"/>
      <c r="WCK1" s="32"/>
      <c r="WCL1" s="32"/>
      <c r="WCM1" s="32"/>
      <c r="WCN1" s="32"/>
      <c r="WCO1" s="32"/>
      <c r="WCP1" s="32"/>
      <c r="WCQ1" s="32"/>
      <c r="WCR1" s="32"/>
      <c r="WCS1" s="32"/>
      <c r="WCT1" s="32"/>
      <c r="WCU1" s="32"/>
      <c r="WCV1" s="32"/>
      <c r="WCW1" s="32"/>
      <c r="WCX1" s="32"/>
      <c r="WCY1" s="32"/>
      <c r="WCZ1" s="32"/>
      <c r="WDA1" s="32"/>
      <c r="WDB1" s="32"/>
      <c r="WDC1" s="32"/>
      <c r="WDD1" s="32"/>
      <c r="WDE1" s="32"/>
      <c r="WDF1" s="32"/>
      <c r="WDG1" s="32"/>
      <c r="WDH1" s="32"/>
      <c r="WDI1" s="32"/>
      <c r="WDJ1" s="32"/>
      <c r="WDK1" s="32"/>
      <c r="WDL1" s="32"/>
      <c r="WDM1" s="32"/>
      <c r="WDN1" s="32"/>
      <c r="WDO1" s="32"/>
      <c r="WDP1" s="32"/>
      <c r="WDQ1" s="32"/>
      <c r="WDR1" s="32"/>
      <c r="WDS1" s="32"/>
      <c r="WDT1" s="32"/>
      <c r="WDU1" s="32"/>
      <c r="WDV1" s="32"/>
      <c r="WDW1" s="32"/>
      <c r="WDX1" s="32"/>
      <c r="WDY1" s="32"/>
      <c r="WDZ1" s="32"/>
      <c r="WEA1" s="32"/>
      <c r="WEB1" s="32"/>
      <c r="WEC1" s="32"/>
      <c r="WED1" s="32"/>
      <c r="WEE1" s="32"/>
      <c r="WEF1" s="32"/>
      <c r="WEG1" s="32"/>
      <c r="WEH1" s="32"/>
      <c r="WEI1" s="32"/>
      <c r="WEJ1" s="32"/>
      <c r="WEK1" s="32"/>
      <c r="WEL1" s="32"/>
      <c r="WEM1" s="32"/>
      <c r="WEN1" s="32"/>
      <c r="WEO1" s="32"/>
      <c r="WEP1" s="32"/>
      <c r="WEQ1" s="32"/>
      <c r="WER1" s="32"/>
      <c r="WES1" s="32"/>
      <c r="WET1" s="32"/>
      <c r="WEU1" s="32"/>
      <c r="WEV1" s="32"/>
      <c r="WEW1" s="32"/>
      <c r="WEX1" s="32"/>
      <c r="WEY1" s="32"/>
      <c r="WEZ1" s="32"/>
      <c r="WFA1" s="32"/>
      <c r="WFB1" s="32"/>
      <c r="WFC1" s="32"/>
      <c r="WFD1" s="32"/>
      <c r="WFE1" s="32"/>
      <c r="WFF1" s="32"/>
      <c r="WFG1" s="32"/>
      <c r="WFH1" s="32"/>
      <c r="WFI1" s="32"/>
      <c r="WFJ1" s="32"/>
      <c r="WFK1" s="32"/>
      <c r="WFL1" s="32"/>
      <c r="WFM1" s="32"/>
      <c r="WFN1" s="32"/>
      <c r="WFO1" s="32"/>
      <c r="WFP1" s="32"/>
      <c r="WFQ1" s="32"/>
      <c r="WFR1" s="32"/>
      <c r="WFS1" s="32"/>
      <c r="WFT1" s="32"/>
      <c r="WFU1" s="32"/>
      <c r="WFV1" s="32"/>
      <c r="WFW1" s="32"/>
      <c r="WFX1" s="32"/>
      <c r="WFY1" s="32"/>
      <c r="WFZ1" s="32"/>
      <c r="WGA1" s="32"/>
      <c r="WGB1" s="32"/>
      <c r="WGC1" s="32"/>
      <c r="WGD1" s="32"/>
      <c r="WGE1" s="32"/>
      <c r="WGF1" s="32"/>
      <c r="WGG1" s="32"/>
      <c r="WGH1" s="32"/>
      <c r="WGI1" s="32"/>
      <c r="WGJ1" s="32"/>
      <c r="WGK1" s="32"/>
      <c r="WGL1" s="32"/>
      <c r="WGM1" s="32"/>
      <c r="WGN1" s="32"/>
      <c r="WGO1" s="32"/>
      <c r="WGP1" s="32"/>
      <c r="WGQ1" s="32"/>
      <c r="WGR1" s="32"/>
      <c r="WGS1" s="32"/>
      <c r="WGT1" s="32"/>
      <c r="WGU1" s="32"/>
      <c r="WGV1" s="32"/>
      <c r="WGW1" s="32"/>
      <c r="WGX1" s="32"/>
      <c r="WGY1" s="32"/>
      <c r="WGZ1" s="32"/>
      <c r="WHA1" s="32"/>
      <c r="WHB1" s="32"/>
      <c r="WHC1" s="32"/>
      <c r="WHD1" s="32"/>
      <c r="WHE1" s="32"/>
      <c r="WHF1" s="32"/>
      <c r="WHG1" s="32"/>
      <c r="WHH1" s="32"/>
      <c r="WHI1" s="32"/>
      <c r="WHJ1" s="32"/>
      <c r="WHK1" s="32"/>
      <c r="WHL1" s="32"/>
      <c r="WHM1" s="32"/>
      <c r="WHN1" s="32"/>
      <c r="WHO1" s="32"/>
      <c r="WHP1" s="32"/>
      <c r="WHQ1" s="32"/>
      <c r="WHR1" s="32"/>
      <c r="WHS1" s="32"/>
      <c r="WHT1" s="32"/>
      <c r="WHU1" s="32"/>
      <c r="WHV1" s="32"/>
      <c r="WHW1" s="32"/>
      <c r="WHX1" s="32"/>
      <c r="WHY1" s="32"/>
      <c r="WHZ1" s="32"/>
      <c r="WIA1" s="32"/>
      <c r="WIB1" s="32"/>
      <c r="WIC1" s="32"/>
      <c r="WID1" s="32"/>
      <c r="WIE1" s="32"/>
      <c r="WIF1" s="32"/>
      <c r="WIG1" s="32"/>
      <c r="WIH1" s="32"/>
      <c r="WII1" s="32"/>
      <c r="WIJ1" s="32"/>
      <c r="WIK1" s="32"/>
      <c r="WIL1" s="32"/>
      <c r="WIM1" s="32"/>
      <c r="WIN1" s="32"/>
      <c r="WIO1" s="32"/>
      <c r="WIP1" s="32"/>
      <c r="WIQ1" s="32"/>
      <c r="WIR1" s="32"/>
      <c r="WIS1" s="32"/>
      <c r="WIT1" s="32"/>
      <c r="WIU1" s="32"/>
      <c r="WIV1" s="32"/>
      <c r="WIW1" s="32"/>
      <c r="WIX1" s="32"/>
      <c r="WIY1" s="32"/>
      <c r="WIZ1" s="32"/>
      <c r="WJA1" s="32"/>
      <c r="WJB1" s="32"/>
      <c r="WJC1" s="32"/>
      <c r="WJD1" s="32"/>
      <c r="WJE1" s="32"/>
      <c r="WJF1" s="32"/>
      <c r="WJG1" s="32"/>
      <c r="WJH1" s="32"/>
      <c r="WJI1" s="32"/>
      <c r="WJJ1" s="32"/>
      <c r="WJK1" s="32"/>
      <c r="WJL1" s="32"/>
      <c r="WJM1" s="32"/>
      <c r="WJN1" s="32"/>
      <c r="WJO1" s="32"/>
      <c r="WJP1" s="32"/>
      <c r="WJQ1" s="32"/>
      <c r="WJR1" s="32"/>
      <c r="WJS1" s="32"/>
      <c r="WJT1" s="32"/>
      <c r="WJU1" s="32"/>
      <c r="WJV1" s="32"/>
      <c r="WJW1" s="32"/>
      <c r="WJX1" s="32"/>
      <c r="WJY1" s="32"/>
      <c r="WJZ1" s="32"/>
      <c r="WKA1" s="32"/>
      <c r="WKB1" s="32"/>
      <c r="WKC1" s="32"/>
      <c r="WKD1" s="32"/>
      <c r="WKE1" s="32"/>
      <c r="WKF1" s="32"/>
      <c r="WKG1" s="32"/>
      <c r="WKH1" s="32"/>
      <c r="WKI1" s="32"/>
      <c r="WKJ1" s="32"/>
      <c r="WKK1" s="32"/>
      <c r="WKL1" s="32"/>
      <c r="WKM1" s="32"/>
      <c r="WKN1" s="32"/>
      <c r="WKO1" s="32"/>
      <c r="WKP1" s="32"/>
      <c r="WKQ1" s="32"/>
      <c r="WKR1" s="32"/>
      <c r="WKS1" s="32"/>
      <c r="WKT1" s="32"/>
      <c r="WKU1" s="32"/>
      <c r="WKV1" s="32"/>
      <c r="WKW1" s="32"/>
      <c r="WKX1" s="32"/>
      <c r="WKY1" s="32"/>
      <c r="WKZ1" s="32"/>
      <c r="WLA1" s="32"/>
      <c r="WLB1" s="32"/>
      <c r="WLC1" s="32"/>
      <c r="WLD1" s="32"/>
      <c r="WLE1" s="32"/>
      <c r="WLF1" s="32"/>
      <c r="WLG1" s="32"/>
      <c r="WLH1" s="32"/>
      <c r="WLI1" s="32"/>
      <c r="WLJ1" s="32"/>
      <c r="WLK1" s="32"/>
      <c r="WLL1" s="32"/>
      <c r="WLM1" s="32"/>
      <c r="WLN1" s="32"/>
      <c r="WLO1" s="32"/>
      <c r="WLP1" s="32"/>
      <c r="WLQ1" s="32"/>
      <c r="WLR1" s="32"/>
      <c r="WLS1" s="32"/>
      <c r="WLT1" s="32"/>
      <c r="WLU1" s="32"/>
      <c r="WLV1" s="32"/>
      <c r="WLW1" s="32"/>
      <c r="WLX1" s="32"/>
      <c r="WLY1" s="32"/>
      <c r="WLZ1" s="32"/>
      <c r="WMA1" s="32"/>
      <c r="WMB1" s="32"/>
      <c r="WMC1" s="32"/>
      <c r="WMD1" s="32"/>
      <c r="WME1" s="32"/>
      <c r="WMF1" s="32"/>
      <c r="WMG1" s="32"/>
      <c r="WMH1" s="32"/>
      <c r="WMI1" s="32"/>
      <c r="WMJ1" s="32"/>
      <c r="WMK1" s="32"/>
      <c r="WML1" s="32"/>
      <c r="WMM1" s="32"/>
      <c r="WMN1" s="32"/>
      <c r="WMO1" s="32"/>
      <c r="WMP1" s="32"/>
      <c r="WMQ1" s="32"/>
      <c r="WMR1" s="32"/>
      <c r="WMS1" s="32"/>
      <c r="WMT1" s="32"/>
      <c r="WMU1" s="32"/>
      <c r="WMV1" s="32"/>
      <c r="WMW1" s="32"/>
      <c r="WMX1" s="32"/>
      <c r="WMY1" s="32"/>
      <c r="WMZ1" s="32"/>
      <c r="WNA1" s="32"/>
      <c r="WNB1" s="32"/>
      <c r="WNC1" s="32"/>
      <c r="WND1" s="32"/>
      <c r="WNE1" s="32"/>
      <c r="WNF1" s="32"/>
      <c r="WNG1" s="32"/>
      <c r="WNH1" s="32"/>
      <c r="WNI1" s="32"/>
      <c r="WNJ1" s="32"/>
      <c r="WNK1" s="32"/>
      <c r="WNL1" s="32"/>
      <c r="WNM1" s="32"/>
      <c r="WNN1" s="32"/>
      <c r="WNO1" s="32"/>
      <c r="WNP1" s="32"/>
      <c r="WNQ1" s="32"/>
      <c r="WNR1" s="32"/>
      <c r="WNS1" s="32"/>
      <c r="WNT1" s="32"/>
      <c r="WNU1" s="32"/>
      <c r="WNV1" s="32"/>
      <c r="WNW1" s="32"/>
      <c r="WNX1" s="32"/>
      <c r="WNY1" s="32"/>
      <c r="WNZ1" s="32"/>
      <c r="WOA1" s="32"/>
      <c r="WOB1" s="32"/>
      <c r="WOC1" s="32"/>
      <c r="WOD1" s="32"/>
      <c r="WOE1" s="32"/>
      <c r="WOF1" s="32"/>
      <c r="WOG1" s="32"/>
      <c r="WOH1" s="32"/>
      <c r="WOI1" s="32"/>
      <c r="WOJ1" s="32"/>
      <c r="WOK1" s="32"/>
      <c r="WOL1" s="32"/>
      <c r="WOM1" s="32"/>
      <c r="WON1" s="32"/>
      <c r="WOO1" s="32"/>
      <c r="WOP1" s="32"/>
      <c r="WOQ1" s="32"/>
      <c r="WOR1" s="32"/>
      <c r="WOS1" s="32"/>
      <c r="WOT1" s="32"/>
      <c r="WOU1" s="32"/>
      <c r="WOV1" s="32"/>
      <c r="WOW1" s="32"/>
      <c r="WOX1" s="32"/>
      <c r="WOY1" s="32"/>
      <c r="WOZ1" s="32"/>
      <c r="WPA1" s="32"/>
      <c r="WPB1" s="32"/>
      <c r="WPC1" s="32"/>
      <c r="WPD1" s="32"/>
      <c r="WPE1" s="32"/>
      <c r="WPF1" s="32"/>
      <c r="WPG1" s="32"/>
      <c r="WPH1" s="32"/>
      <c r="WPI1" s="32"/>
      <c r="WPJ1" s="32"/>
      <c r="WPK1" s="32"/>
      <c r="WPL1" s="32"/>
      <c r="WPM1" s="32"/>
      <c r="WPN1" s="32"/>
      <c r="WPO1" s="32"/>
      <c r="WPP1" s="32"/>
      <c r="WPQ1" s="32"/>
      <c r="WPR1" s="32"/>
      <c r="WPS1" s="32"/>
      <c r="WPT1" s="32"/>
      <c r="WPU1" s="32"/>
      <c r="WPV1" s="32"/>
      <c r="WPW1" s="32"/>
      <c r="WPX1" s="32"/>
      <c r="WPY1" s="32"/>
      <c r="WPZ1" s="32"/>
      <c r="WQA1" s="32"/>
      <c r="WQB1" s="32"/>
      <c r="WQC1" s="32"/>
      <c r="WQD1" s="32"/>
      <c r="WQE1" s="32"/>
      <c r="WQF1" s="32"/>
      <c r="WQG1" s="32"/>
      <c r="WQH1" s="32"/>
      <c r="WQI1" s="32"/>
      <c r="WQJ1" s="32"/>
      <c r="WQK1" s="32"/>
      <c r="WQL1" s="32"/>
      <c r="WQM1" s="32"/>
      <c r="WQN1" s="32"/>
      <c r="WQO1" s="32"/>
      <c r="WQP1" s="32"/>
      <c r="WQQ1" s="32"/>
      <c r="WQR1" s="32"/>
      <c r="WQS1" s="32"/>
      <c r="WQT1" s="32"/>
      <c r="WQU1" s="32"/>
      <c r="WQV1" s="32"/>
      <c r="WQW1" s="32"/>
      <c r="WQX1" s="32"/>
      <c r="WQY1" s="32"/>
      <c r="WQZ1" s="32"/>
      <c r="WRA1" s="32"/>
      <c r="WRB1" s="32"/>
      <c r="WRC1" s="32"/>
      <c r="WRD1" s="32"/>
      <c r="WRE1" s="32"/>
      <c r="WRF1" s="32"/>
      <c r="WRG1" s="32"/>
      <c r="WRH1" s="32"/>
      <c r="WRI1" s="32"/>
      <c r="WRJ1" s="32"/>
      <c r="WRK1" s="32"/>
      <c r="WRL1" s="32"/>
      <c r="WRM1" s="32"/>
      <c r="WRN1" s="32"/>
      <c r="WRO1" s="32"/>
      <c r="WRP1" s="32"/>
      <c r="WRQ1" s="32"/>
      <c r="WRR1" s="32"/>
      <c r="WRS1" s="32"/>
      <c r="WRT1" s="32"/>
      <c r="WRU1" s="32"/>
      <c r="WRV1" s="32"/>
      <c r="WRW1" s="32"/>
      <c r="WRX1" s="32"/>
      <c r="WRY1" s="32"/>
      <c r="WRZ1" s="32"/>
      <c r="WSA1" s="32"/>
      <c r="WSB1" s="32"/>
      <c r="WSC1" s="32"/>
      <c r="WSD1" s="32"/>
      <c r="WSE1" s="32"/>
      <c r="WSF1" s="32"/>
      <c r="WSG1" s="32"/>
      <c r="WSH1" s="32"/>
      <c r="WSI1" s="32"/>
      <c r="WSJ1" s="32"/>
      <c r="WSK1" s="32"/>
      <c r="WSL1" s="32"/>
      <c r="WSM1" s="32"/>
      <c r="WSN1" s="32"/>
      <c r="WSO1" s="32"/>
      <c r="WSP1" s="32"/>
      <c r="WSQ1" s="32"/>
      <c r="WSR1" s="32"/>
      <c r="WSS1" s="32"/>
      <c r="WST1" s="32"/>
      <c r="WSU1" s="32"/>
      <c r="WSV1" s="32"/>
      <c r="WSW1" s="32"/>
      <c r="WSX1" s="32"/>
      <c r="WSY1" s="32"/>
      <c r="WSZ1" s="32"/>
      <c r="WTA1" s="32"/>
      <c r="WTB1" s="32"/>
      <c r="WTC1" s="32"/>
      <c r="WTD1" s="32"/>
      <c r="WTE1" s="32"/>
      <c r="WTF1" s="32"/>
      <c r="WTG1" s="32"/>
      <c r="WTH1" s="32"/>
      <c r="WTI1" s="32"/>
      <c r="WTJ1" s="32"/>
      <c r="WTK1" s="32"/>
      <c r="WTL1" s="32"/>
      <c r="WTM1" s="32"/>
      <c r="WTN1" s="32"/>
      <c r="WTO1" s="32"/>
      <c r="WTP1" s="32"/>
      <c r="WTQ1" s="32"/>
      <c r="WTR1" s="32"/>
      <c r="WTS1" s="32"/>
      <c r="WTT1" s="32"/>
      <c r="WTU1" s="32"/>
      <c r="WTV1" s="32"/>
      <c r="WTW1" s="32"/>
      <c r="WTX1" s="32"/>
      <c r="WTY1" s="32"/>
      <c r="WTZ1" s="32"/>
      <c r="WUA1" s="32"/>
      <c r="WUB1" s="32"/>
      <c r="WUC1" s="32"/>
      <c r="WUD1" s="32"/>
      <c r="WUE1" s="32"/>
      <c r="WUF1" s="32"/>
      <c r="WUG1" s="32"/>
      <c r="WUH1" s="32"/>
      <c r="WUI1" s="32"/>
      <c r="WUJ1" s="32"/>
      <c r="WUK1" s="32"/>
      <c r="WUL1" s="32"/>
      <c r="WUM1" s="32"/>
      <c r="WUN1" s="32"/>
      <c r="WUO1" s="32"/>
      <c r="WUP1" s="32"/>
      <c r="WUQ1" s="32"/>
      <c r="WUR1" s="32"/>
      <c r="WUS1" s="32"/>
      <c r="WUT1" s="32"/>
      <c r="WUU1" s="32"/>
      <c r="WUV1" s="32"/>
      <c r="WUW1" s="32"/>
      <c r="WUX1" s="32"/>
      <c r="WUY1" s="32"/>
      <c r="WUZ1" s="32"/>
      <c r="WVA1" s="32"/>
      <c r="WVB1" s="32"/>
      <c r="WVC1" s="32"/>
      <c r="WVD1" s="32"/>
      <c r="WVE1" s="32"/>
      <c r="WVF1" s="32"/>
      <c r="WVG1" s="32"/>
      <c r="WVH1" s="32"/>
      <c r="WVI1" s="32"/>
      <c r="WVJ1" s="32"/>
      <c r="WVK1" s="32"/>
      <c r="WVL1" s="32"/>
      <c r="WVM1" s="32"/>
      <c r="WVN1" s="32"/>
      <c r="WVO1" s="32"/>
      <c r="WVP1" s="32"/>
      <c r="WVQ1" s="32"/>
      <c r="WVR1" s="32"/>
      <c r="WVS1" s="32"/>
      <c r="WVT1" s="32"/>
      <c r="WVU1" s="32"/>
      <c r="WVV1" s="32"/>
      <c r="WVW1" s="32"/>
      <c r="WVX1" s="32"/>
      <c r="WVY1" s="32"/>
      <c r="WVZ1" s="32"/>
      <c r="WWA1" s="32"/>
      <c r="WWB1" s="32"/>
      <c r="WWC1" s="32"/>
      <c r="WWD1" s="32"/>
      <c r="WWE1" s="32"/>
      <c r="WWF1" s="32"/>
      <c r="WWG1" s="32"/>
      <c r="WWH1" s="32"/>
      <c r="WWI1" s="32"/>
      <c r="WWJ1" s="32"/>
      <c r="WWK1" s="32"/>
      <c r="WWL1" s="32"/>
      <c r="WWM1" s="32"/>
      <c r="WWN1" s="32"/>
      <c r="WWO1" s="32"/>
      <c r="WWP1" s="32"/>
      <c r="WWQ1" s="32"/>
      <c r="WWR1" s="32"/>
      <c r="WWS1" s="32"/>
      <c r="WWT1" s="32"/>
      <c r="WWU1" s="32"/>
      <c r="WWV1" s="32"/>
      <c r="WWW1" s="32"/>
      <c r="WWX1" s="32"/>
      <c r="WWY1" s="32"/>
      <c r="WWZ1" s="32"/>
      <c r="WXA1" s="32"/>
      <c r="WXB1" s="32"/>
      <c r="WXC1" s="32"/>
      <c r="WXD1" s="32"/>
      <c r="WXE1" s="32"/>
      <c r="WXF1" s="32"/>
      <c r="WXG1" s="32"/>
      <c r="WXH1" s="32"/>
      <c r="WXI1" s="32"/>
      <c r="WXJ1" s="32"/>
      <c r="WXK1" s="32"/>
      <c r="WXL1" s="32"/>
      <c r="WXM1" s="32"/>
      <c r="WXN1" s="32"/>
      <c r="WXO1" s="32"/>
      <c r="WXP1" s="32"/>
      <c r="WXQ1" s="32"/>
      <c r="WXR1" s="32"/>
      <c r="WXS1" s="32"/>
      <c r="WXT1" s="32"/>
      <c r="WXU1" s="32"/>
      <c r="WXV1" s="32"/>
      <c r="WXW1" s="32"/>
      <c r="WXX1" s="32"/>
      <c r="WXY1" s="32"/>
      <c r="WXZ1" s="32"/>
      <c r="WYA1" s="32"/>
      <c r="WYB1" s="32"/>
      <c r="WYC1" s="32"/>
      <c r="WYD1" s="32"/>
      <c r="WYE1" s="32"/>
      <c r="WYF1" s="32"/>
      <c r="WYG1" s="32"/>
      <c r="WYH1" s="32"/>
      <c r="WYI1" s="32"/>
      <c r="WYJ1" s="32"/>
      <c r="WYK1" s="32"/>
      <c r="WYL1" s="32"/>
      <c r="WYM1" s="32"/>
      <c r="WYN1" s="32"/>
      <c r="WYO1" s="32"/>
      <c r="WYP1" s="32"/>
      <c r="WYQ1" s="32"/>
      <c r="WYR1" s="32"/>
      <c r="WYS1" s="32"/>
      <c r="WYT1" s="32"/>
      <c r="WYU1" s="32"/>
      <c r="WYV1" s="32"/>
      <c r="WYW1" s="32"/>
      <c r="WYX1" s="32"/>
      <c r="WYY1" s="32"/>
      <c r="WYZ1" s="32"/>
      <c r="WZA1" s="32"/>
      <c r="WZB1" s="32"/>
      <c r="WZC1" s="32"/>
      <c r="WZD1" s="32"/>
      <c r="WZE1" s="32"/>
      <c r="WZF1" s="32"/>
      <c r="WZG1" s="32"/>
      <c r="WZH1" s="32"/>
      <c r="WZI1" s="32"/>
      <c r="WZJ1" s="32"/>
      <c r="WZK1" s="32"/>
      <c r="WZL1" s="32"/>
      <c r="WZM1" s="32"/>
      <c r="WZN1" s="32"/>
      <c r="WZO1" s="32"/>
      <c r="WZP1" s="32"/>
      <c r="WZQ1" s="32"/>
      <c r="WZR1" s="32"/>
      <c r="WZS1" s="32"/>
      <c r="WZT1" s="32"/>
      <c r="WZU1" s="32"/>
      <c r="WZV1" s="32"/>
      <c r="WZW1" s="32"/>
      <c r="WZX1" s="32"/>
      <c r="WZY1" s="32"/>
      <c r="WZZ1" s="32"/>
      <c r="XAA1" s="32"/>
      <c r="XAB1" s="32"/>
      <c r="XAC1" s="32"/>
      <c r="XAD1" s="32"/>
      <c r="XAE1" s="32"/>
      <c r="XAF1" s="32"/>
      <c r="XAG1" s="32"/>
      <c r="XAH1" s="32"/>
      <c r="XAI1" s="32"/>
      <c r="XAJ1" s="32"/>
      <c r="XAK1" s="32"/>
      <c r="XAL1" s="32"/>
      <c r="XAM1" s="32"/>
      <c r="XAN1" s="32"/>
      <c r="XAO1" s="32"/>
      <c r="XAP1" s="32"/>
      <c r="XAQ1" s="32"/>
      <c r="XAR1" s="32"/>
      <c r="XAS1" s="32"/>
      <c r="XAT1" s="32"/>
      <c r="XAU1" s="32"/>
      <c r="XAV1" s="32"/>
      <c r="XAW1" s="32"/>
      <c r="XAX1" s="32"/>
      <c r="XAY1" s="32"/>
      <c r="XAZ1" s="32"/>
      <c r="XBA1" s="32"/>
      <c r="XBB1" s="32"/>
      <c r="XBC1" s="32"/>
      <c r="XBD1" s="32"/>
      <c r="XBE1" s="32"/>
      <c r="XBF1" s="32"/>
      <c r="XBG1" s="32"/>
      <c r="XBH1" s="32"/>
      <c r="XBI1" s="32"/>
      <c r="XBJ1" s="32"/>
      <c r="XBK1" s="32"/>
      <c r="XBL1" s="32"/>
      <c r="XBM1" s="32"/>
      <c r="XBN1" s="32"/>
      <c r="XBO1" s="32"/>
      <c r="XBP1" s="32"/>
      <c r="XBQ1" s="32"/>
      <c r="XBR1" s="32"/>
      <c r="XBS1" s="32"/>
      <c r="XBT1" s="32"/>
      <c r="XBU1" s="32"/>
      <c r="XBV1" s="32"/>
      <c r="XBW1" s="32"/>
      <c r="XBX1" s="32"/>
      <c r="XBY1" s="32"/>
      <c r="XBZ1" s="32"/>
      <c r="XCA1" s="32"/>
      <c r="XCB1" s="32"/>
      <c r="XCC1" s="32"/>
      <c r="XCD1" s="32"/>
      <c r="XCE1" s="32"/>
      <c r="XCF1" s="32"/>
      <c r="XCG1" s="32"/>
      <c r="XCH1" s="32"/>
      <c r="XCI1" s="32"/>
      <c r="XCJ1" s="32"/>
      <c r="XCK1" s="32"/>
      <c r="XCL1" s="32"/>
      <c r="XCM1" s="32"/>
      <c r="XCN1" s="32"/>
      <c r="XCO1" s="32"/>
      <c r="XCP1" s="32"/>
      <c r="XCQ1" s="32"/>
      <c r="XCR1" s="32"/>
      <c r="XCS1" s="32"/>
      <c r="XCT1" s="32"/>
      <c r="XCU1" s="32"/>
      <c r="XCV1" s="32"/>
      <c r="XCW1" s="32"/>
      <c r="XCX1" s="32"/>
      <c r="XCY1" s="32"/>
      <c r="XCZ1" s="32"/>
      <c r="XDA1" s="32"/>
      <c r="XDB1" s="32"/>
      <c r="XDC1" s="32"/>
      <c r="XDD1" s="32"/>
      <c r="XDE1" s="32"/>
      <c r="XDF1" s="32"/>
      <c r="XDG1" s="32"/>
      <c r="XDH1" s="32"/>
      <c r="XDI1" s="32"/>
      <c r="XDJ1" s="32"/>
      <c r="XDK1" s="32"/>
      <c r="XDL1" s="32"/>
      <c r="XDM1" s="32"/>
      <c r="XDN1" s="32"/>
      <c r="XDO1" s="32"/>
      <c r="XDP1" s="32"/>
      <c r="XDQ1" s="32"/>
      <c r="XDR1" s="32"/>
      <c r="XDS1" s="32"/>
      <c r="XDT1" s="32"/>
      <c r="XDU1" s="32"/>
      <c r="XDV1" s="32"/>
      <c r="XDW1" s="32"/>
      <c r="XDX1" s="32"/>
      <c r="XDY1" s="32"/>
      <c r="XDZ1" s="32"/>
      <c r="XEA1" s="32"/>
      <c r="XEB1" s="32"/>
      <c r="XEC1" s="32"/>
      <c r="XED1" s="32"/>
      <c r="XEE1" s="32"/>
      <c r="XEF1" s="32"/>
      <c r="XEG1" s="32"/>
      <c r="XEH1" s="32"/>
      <c r="XEI1" s="32"/>
      <c r="XEJ1" s="32"/>
      <c r="XEK1" s="32"/>
      <c r="XEL1" s="32"/>
      <c r="XEM1" s="32"/>
      <c r="XEN1" s="32"/>
      <c r="XEO1" s="32"/>
      <c r="XEP1" s="32"/>
      <c r="XEQ1" s="32"/>
      <c r="XER1" s="32"/>
      <c r="XES1" s="32"/>
      <c r="XET1" s="32"/>
      <c r="XEU1" s="32"/>
    </row>
    <row r="2" spans="1:16375" s="5" customFormat="1" ht="27" customHeight="1">
      <c r="A2" s="16" t="s">
        <v>136</v>
      </c>
      <c r="B2" s="6" t="s">
        <v>149</v>
      </c>
      <c r="C2" s="6" t="s">
        <v>150</v>
      </c>
      <c r="D2" s="6" t="s">
        <v>151</v>
      </c>
      <c r="E2" s="6" t="s">
        <v>152</v>
      </c>
      <c r="F2" s="46">
        <v>3</v>
      </c>
      <c r="G2" s="44" t="s">
        <v>35</v>
      </c>
      <c r="H2" s="8">
        <v>0.4</v>
      </c>
      <c r="I2" s="9">
        <v>0.4</v>
      </c>
      <c r="J2" s="10">
        <v>1</v>
      </c>
      <c r="K2" s="34">
        <v>1</v>
      </c>
      <c r="L2" s="49" t="s">
        <v>49</v>
      </c>
      <c r="M2" s="8">
        <v>1.3</v>
      </c>
      <c r="N2" s="8">
        <v>2</v>
      </c>
      <c r="O2" s="14">
        <v>2.75</v>
      </c>
      <c r="P2" s="8">
        <v>3</v>
      </c>
      <c r="Q2" s="11"/>
      <c r="R2" s="12"/>
      <c r="S2" s="12"/>
      <c r="T2" s="3"/>
      <c r="U2" s="23"/>
      <c r="V2" s="31">
        <v>0.95</v>
      </c>
      <c r="W2" s="57">
        <v>0.8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</row>
    <row r="3" spans="1:16375" ht="27" customHeight="1">
      <c r="G3" s="51" t="s">
        <v>157</v>
      </c>
      <c r="H3" s="54">
        <f>+SUM(H2:H2)</f>
        <v>0.4</v>
      </c>
      <c r="I3" s="54">
        <f>+SUM(I2:I2)</f>
        <v>0.4</v>
      </c>
      <c r="J3" s="55">
        <v>1</v>
      </c>
      <c r="K3" s="55"/>
      <c r="L3" s="52"/>
      <c r="M3" s="54">
        <f>+SUM(M2:M2)</f>
        <v>1.3</v>
      </c>
      <c r="N3" s="54">
        <f>+SUM(N2:N2)</f>
        <v>2</v>
      </c>
      <c r="O3" s="54">
        <f>+SUM(O2:O2)</f>
        <v>2.75</v>
      </c>
      <c r="P3" s="54">
        <f>+SUM(P2:P2)</f>
        <v>3</v>
      </c>
    </row>
    <row r="4" spans="1:16375">
      <c r="H4" s="56"/>
      <c r="I4" s="56"/>
    </row>
  </sheetData>
  <mergeCells count="1">
    <mergeCell ref="J1:K1"/>
  </mergeCells>
  <conditionalFormatting sqref="V2">
    <cfRule type="iconSet" priority="138">
      <iconSet iconSet="3Arrows" showValue="0">
        <cfvo type="percent" val="0"/>
        <cfvo type="percent" val="80"/>
        <cfvo type="percent" val="95"/>
      </iconSet>
    </cfRule>
  </conditionalFormatting>
  <conditionalFormatting sqref="K2">
    <cfRule type="iconSet" priority="1">
      <iconSet iconSet="3Symbols" showValue="0">
        <cfvo type="percent" val="0"/>
        <cfvo type="num" val="$AF$7"/>
        <cfvo type="num" val="$AF$6"/>
      </iconSet>
    </cfRule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MAGNITUDES</vt:lpstr>
      <vt:lpstr>RECURSOS</vt:lpstr>
      <vt:lpstr>CONSOLIDADO</vt:lpstr>
      <vt:lpstr>Hoja4</vt:lpstr>
      <vt:lpstr>METAS DE PRODUCTO</vt:lpstr>
      <vt:lpstr>0% cumplimiento</vt:lpstr>
      <vt:lpstr>Hoja3</vt:lpstr>
      <vt:lpstr>Hoja2</vt:lpstr>
      <vt:lpstr>Hoja1</vt:lpstr>
      <vt:lpstr>SDCRD</vt:lpstr>
      <vt:lpstr>'0% cumplimiento'!Área_de_impresión</vt:lpstr>
      <vt:lpstr>CONSOLIDADO!Área_de_impresión</vt:lpstr>
      <vt:lpstr>MAGNITUDES!Área_de_impresión</vt:lpstr>
      <vt:lpstr>RECURSOS!Área_de_impresión</vt:lpstr>
      <vt:lpstr>'0% cumplimiento'!Títulos_a_imprimir</vt:lpstr>
      <vt:lpstr>CONSOLIDADO!Títulos_a_imprimir</vt:lpstr>
      <vt:lpstr>MAGNITUDES!Títulos_a_imprimir</vt:lpstr>
      <vt:lpstr>RECURSOS!Títulos_a_imprimir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MARTINEZ</dc:creator>
  <cp:lastModifiedBy>HOME</cp:lastModifiedBy>
  <cp:lastPrinted>2019-10-29T19:34:54Z</cp:lastPrinted>
  <dcterms:created xsi:type="dcterms:W3CDTF">2017-02-16T22:13:49Z</dcterms:created>
  <dcterms:modified xsi:type="dcterms:W3CDTF">2020-07-22T16:01:26Z</dcterms:modified>
</cp:coreProperties>
</file>